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NIMIS2021/Wealth/"/>
    </mc:Choice>
  </mc:AlternateContent>
  <xr:revisionPtr revIDLastSave="70" documentId="13_ncr:1_{66F2DE2E-029D-4793-8173-1D573C3B1A18}" xr6:coauthVersionLast="47" xr6:coauthVersionMax="47" xr10:uidLastSave="{E306696E-6250-4431-B192-87E01BE94472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2" i="2" l="1"/>
  <c r="K122" i="2"/>
  <c r="M111" i="2"/>
  <c r="M137" i="2"/>
  <c r="L119" i="1"/>
  <c r="K119" i="1"/>
  <c r="M138" i="1"/>
  <c r="M115" i="1"/>
  <c r="M122" i="4"/>
  <c r="D23" i="3"/>
  <c r="D12" i="3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<sst xmlns="http://schemas.openxmlformats.org/spreadsheetml/2006/main" count="1025" uniqueCount="207">
  <si>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</si>
  <si>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</si>
  <si>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</si>
  <si>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</si>
  <si>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</si>
  <si>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</si>
  <si>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</si>
  <si>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</si>
  <si>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</si>
  <si>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</si>
  <si>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</si>
  <si>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</si>
  <si>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</si>
  <si>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</si>
  <si>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</si>
  <si>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</si>
  <si>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</si>
  <si>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</si>
  <si>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</si>
  <si>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</si>
  <si>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</si>
  <si>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</si>
  <si>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</si>
  <si>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</si>
  <si>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</si>
  <si>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</si>
  <si>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</si>
  <si>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</si>
  <si>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</si>
  <si>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</si>
  <si>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</si>
  <si>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</si>
  <si>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</si>
  <si>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</si>
  <si>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</si>
  <si>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</si>
  <si>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</si>
  <si>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</si>
  <si>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</si>
  <si>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</si>
  <si>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</si>
  <si>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</si>
  <si>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</si>
  <si>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</si>
  <si>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</si>
  <si>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</si>
  <si>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</si>
  <si>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</si>
  <si>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</si>
  <si>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</si>
  <si>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</si>
  <si>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</si>
  <si>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</si>
  <si>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</si>
  <si>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</si>
  <si>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</si>
  <si>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</si>
  <si>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</si>
  <si>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</si>
  <si>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</si>
  <si>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</si>
  <si>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QH116B Radio</t>
  </si>
  <si>
    <t>a. Multiple modes exist. The smallest value is shown</t>
  </si>
  <si>
    <t>Urban</t>
  </si>
  <si>
    <t xml:space="preserve">Histogram </t>
  </si>
  <si>
    <t>QH101_11 Source d'eau potable: Robinet dans logement</t>
  </si>
  <si>
    <t>QH101_12 Source d'eau potable: Robinet dans cour/parcelle</t>
  </si>
  <si>
    <t>QH101_13 Source d'eau potable: Robinet chez un voisin</t>
  </si>
  <si>
    <t>QH101_14 Source d'eau potable: Robinet public/Borne fontaine</t>
  </si>
  <si>
    <t>QH101_21 Source d'eau potable: Puits à pompe ou Forage</t>
  </si>
  <si>
    <t>QH101_31 Source d'eau potable: Source protégée/Puits protégé</t>
  </si>
  <si>
    <t>QH101_32 Source d'eau potable: Puits non protégé</t>
  </si>
  <si>
    <t>QH101_42 Source d'eau potable: Source non protégée</t>
  </si>
  <si>
    <t>QH101_51 Source d'eau potable: Eau de pluie</t>
  </si>
  <si>
    <t>QH101_71 Source d'eau potable: Camion citerne/Charette avec petite citerne/Tonneau</t>
  </si>
  <si>
    <t>QH101_81 Source d'eau potable: Eau de surface (rivière/barrage/lac/mare/fleuve/canal/canal d'irrigation)</t>
  </si>
  <si>
    <t>QH101_91 Source d'eau potable: Eau en bouteille</t>
  </si>
  <si>
    <t>QH101_92 Source d'eau potable: Eau en sachet</t>
  </si>
  <si>
    <t>QH101_96 Source d'eau potable: Autre</t>
  </si>
  <si>
    <t>QH105_11 Type de toilettes: Chasse d'eau connectée à un système d'égout</t>
  </si>
  <si>
    <t>QH105_12 Type de toilettes: Chasse d'eau connectée à une fosse septique</t>
  </si>
  <si>
    <t>QH105_13 Type de toilettes: Chasse d'eau connectée à une fosse d'aisances</t>
  </si>
  <si>
    <t>QH105_14 Type de toilettes: Chasse d'eau connectée à quelque chose d'autre</t>
  </si>
  <si>
    <t>QH105_21 Type de toilettes: Fosse d'aisances améliorée auto-aérée</t>
  </si>
  <si>
    <t>QH105_22 Type de toilettes: Fosse d'aisances avec dalle</t>
  </si>
  <si>
    <t>QH105_23 Type de toilettes: Fosse d'aisances sans dalle trou ouvert</t>
  </si>
  <si>
    <t>QH105_41 Type de toilettes: Toilettes à compostage/Seau/tinette</t>
  </si>
  <si>
    <t>QH105_51 Type de toilettes: Toilettes/latrines suspendues</t>
  </si>
  <si>
    <t>QH105_61 Type de toilettes: Pas de toilettes/nature</t>
  </si>
  <si>
    <t>QH105_96 Type de toilettes: Autre</t>
  </si>
  <si>
    <t>QH105_11_sh Type de toilettes: Chasse d'eau connectée à un système d'égout - shared</t>
  </si>
  <si>
    <t>QH105_12_sh Type de toilettes: Chasse d'eau connectée à une fosse septique - shared</t>
  </si>
  <si>
    <t>QH105_13_sh Type de toilettes: Chasse d'eau connectée à une fosse d'aisances - shared</t>
  </si>
  <si>
    <t>QH105_14_sh Type de toilettes: Chasse d'eau connectée à quelque chose d'autre - shared</t>
  </si>
  <si>
    <t>QH105_21_sh Type de toilettes: Fosse d'aisances améliorée auto-aérée - shared</t>
  </si>
  <si>
    <t>QH105_22_sh Type de toilettes: Fosse d'aisances avec dalle - shared</t>
  </si>
  <si>
    <t>QH105_23_sh Type de toilettes: Fosse d'aisances sans dalle trou ouvert - shared</t>
  </si>
  <si>
    <t>QH105_41_sh Type de toilettes: Toilettes à compostage/Seau/tinette - shared</t>
  </si>
  <si>
    <t>QH105_51_sh Type de toilettes: Toilettes/latrines suspendues - shared</t>
  </si>
  <si>
    <t>QH105_96_sh Type de toilettes: Autre - shared</t>
  </si>
  <si>
    <t>QH109_2 Type de cuisinière: Four solaire</t>
  </si>
  <si>
    <t>QH109_3 Type de cuisinière: Cuisinière à gaz propane liquéfié (GPL)/Cuisinière à gaz</t>
  </si>
  <si>
    <t>QH109_4 Type de cuisinière: Cuisinière connectée au gaz naturel</t>
  </si>
  <si>
    <t>QH109_5 Type de cuisinière: Cuisinière au biogaz</t>
  </si>
  <si>
    <t>QH109_6 Type de cuisinière: Cuisinière à combustible liquide</t>
  </si>
  <si>
    <t>QH109_7 Type de cuisinière: Cuisinière d'un fabricant à combustible solide</t>
  </si>
  <si>
    <t>QH109_8 Type de cuisinière: Cuisinière traditionnelle à combustible solide</t>
  </si>
  <si>
    <t>QH109_9 Type de cuisinière: Foyer à trois pierres/foyer ouvert</t>
  </si>
  <si>
    <t>QH109_95 Type de cuisinière: Pas de repas/nourriture préparé(e) dans le ménage</t>
  </si>
  <si>
    <t>QH109_96 Type de cuisinière: Autre</t>
  </si>
  <si>
    <t>QH110_3 Type de combustible: Paraffine/pétrole</t>
  </si>
  <si>
    <t>QH110_4 Type de combustible: Charbon/lignite</t>
  </si>
  <si>
    <t>QH110_5 Type de combustible: Charbon de bois</t>
  </si>
  <si>
    <t>QH110_6 Type de combustible: Bois</t>
  </si>
  <si>
    <t>QH110_7 Type de combustible: Paille/branchages/herbes</t>
  </si>
  <si>
    <t>QH110_9 Type de combustible: Produits agricoles/Bouse d'animal/déchets</t>
  </si>
  <si>
    <t>QH110_96 Type de combustible: Autre/Alcool/éthanol/Essence/diesel/Ordures/plastique</t>
  </si>
  <si>
    <t>QH116A L'électricité</t>
  </si>
  <si>
    <t>QH116C Télévision</t>
  </si>
  <si>
    <t>QH116D Téléphone fixe</t>
  </si>
  <si>
    <t>QH116E Ordinateur</t>
  </si>
  <si>
    <t>QH116F Réfrigérateur</t>
  </si>
  <si>
    <t>QH116G Chaise en matériaux traditionnels</t>
  </si>
  <si>
    <t>QH116H Armoire/bibliothèque</t>
  </si>
  <si>
    <t>QH116I Réchaud</t>
  </si>
  <si>
    <t>QH116J Cuisinière, à gaz ou électrique</t>
  </si>
  <si>
    <t>QH116K Foyer amélioré</t>
  </si>
  <si>
    <t>QH116L Climatiseur</t>
  </si>
  <si>
    <t>QH116M Accès à Internet à la maison</t>
  </si>
  <si>
    <t>QH116N Panneaux solaires</t>
  </si>
  <si>
    <t>QH116O Groupe électrogène</t>
  </si>
  <si>
    <t>QH116P Antenne parabolique</t>
  </si>
  <si>
    <t>QH117A Pendule/Montre</t>
  </si>
  <si>
    <t>QH117C Bicyclette</t>
  </si>
  <si>
    <t>QH117D Motocyclette ou un scooter</t>
  </si>
  <si>
    <t>QH117E Charrette tirée par un animal</t>
  </si>
  <si>
    <t>QH117F Voiture ou camionnette</t>
  </si>
  <si>
    <t>QH117G Bateau à moteur ou pinasse</t>
  </si>
  <si>
    <t>QH117H Charrues</t>
  </si>
  <si>
    <t>QH117I Pirogue</t>
  </si>
  <si>
    <t>QH117J Tracteur</t>
  </si>
  <si>
    <t>QH117K Motodculteur/tracteur</t>
  </si>
  <si>
    <t>QH117L Semoir motorisé</t>
  </si>
  <si>
    <t>QH117M Moto tricycle</t>
  </si>
  <si>
    <t>QH117N Cyclomoteur/vélomoteur</t>
  </si>
  <si>
    <t>QH117O Motopompe</t>
  </si>
  <si>
    <t>MOBPHONE Owns a mobile phone</t>
  </si>
  <si>
    <t>QH132_11 Matériau principal du sol: Terre/sable</t>
  </si>
  <si>
    <t>QH132_12 Matériau principal du sol: Bouse/Palmes/bambou</t>
  </si>
  <si>
    <t>QH132_31 Matériau principal du sol: Parquet ou bois ciré</t>
  </si>
  <si>
    <t>QH132_32 Matériau principal du sol: Bandes de vinyle/asphalte</t>
  </si>
  <si>
    <t>QH132_33 Matériau principal du sol: Carrelage</t>
  </si>
  <si>
    <t>QH132_34 Matériau principal du sol: Ciment</t>
  </si>
  <si>
    <t>QH132_35 Matériau principal du sol: Moquette</t>
  </si>
  <si>
    <t>QH133_11 Matériau principal du toit: Pas de toit</t>
  </si>
  <si>
    <t>QH133_12 Matériau principal du toit: Chaume/palmes/feuilles</t>
  </si>
  <si>
    <t>QH133_13 Matériau principal du toit: Mottes de terre</t>
  </si>
  <si>
    <t>QH133_21 Matériau principal du toit: Natte</t>
  </si>
  <si>
    <t>QH133_22 Matériau principal du toit: Palmes/bambou</t>
  </si>
  <si>
    <t>QH133_23 Matériau principal du toit: Planches en bois</t>
  </si>
  <si>
    <t>QH133_31 Matériau principal du toit: Tôle</t>
  </si>
  <si>
    <t>QH133_32 Matériau principal du toit: Bois</t>
  </si>
  <si>
    <t>QH133_34 Matériau principal du toit: Tuiles/Shingles</t>
  </si>
  <si>
    <t>QH133_35 Matériau principal du toit: Ciment</t>
  </si>
  <si>
    <t>QH133_96 Matériau principal du toit: Autre</t>
  </si>
  <si>
    <t>QH134_11 Matériau principal des murs extérieurs: Pas de mur</t>
  </si>
  <si>
    <t>QH134_12 Matériau principal des murs extérieurs: Bambou/cane/palme/tronc</t>
  </si>
  <si>
    <t>QH134_13 Matériau principal des murs extérieurs: Terre</t>
  </si>
  <si>
    <t>QH134_21 Matériau principal des murs extérieurs: Bambou avec boue</t>
  </si>
  <si>
    <t>QH134_22 Matériau principal des murs extérieurs: Pierres avec boue</t>
  </si>
  <si>
    <t>QH134_23 Matériau principal des murs extérieurs: Adobe non recouvert</t>
  </si>
  <si>
    <t>QH134_26 Matériau principal des murs extérieurs: Bois de récupération</t>
  </si>
  <si>
    <t>QH134_31 Matériau principal des murs extérieurs: Ciment/Pierres avec chaux/ciment</t>
  </si>
  <si>
    <t>QH134_33 Matériau principal des murs extérieurs: Briques</t>
  </si>
  <si>
    <t>QH134_34 Matériau principal des murs extérieurs: Blocs de ciment</t>
  </si>
  <si>
    <t>QH134_35 Matériau principal des murs extérieurs: Adobe recouvert</t>
  </si>
  <si>
    <t>QH134_36 Matériau principal des murs extérieurs: Planche en bois/shingles</t>
  </si>
  <si>
    <t>QH134_96 Matériau principal des murs extérieurs: Autre/Contraplaqué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</si>
  <si>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</si>
  <si>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</si>
  <si>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QH113A_1 Vaches laitières ou taureaux: 1-4</t>
  </si>
  <si>
    <t>QH113A_2 Vaches laitières ou taureaux: 5-9</t>
  </si>
  <si>
    <t>QH113A_3 Vaches laitières ou taureaux: 10+</t>
  </si>
  <si>
    <t>QH113B_1 Autre bétail: 1-4</t>
  </si>
  <si>
    <t>QH113C_1 Chevaux, ânes ou mulets: 1-4</t>
  </si>
  <si>
    <t>QH113C_3 Chevaux, ânes ou mulets: 10+</t>
  </si>
  <si>
    <t>QH113D_1 Chameaux - Camels: 1-4</t>
  </si>
  <si>
    <t>QH113D_2 Chameaux - Camels: 5-9</t>
  </si>
  <si>
    <t>QH113E_1 Chèvres: 1-4</t>
  </si>
  <si>
    <t>QH113E_2 Chèvres: 5-9</t>
  </si>
  <si>
    <t>QH113E_3 Chèvres: 10+</t>
  </si>
  <si>
    <t>QH113F_1 Moutons: 1-4</t>
  </si>
  <si>
    <t>QH113F_2 Moutons: 5-9</t>
  </si>
  <si>
    <t>QH113F_3 Moutons: 10+</t>
  </si>
  <si>
    <t>QH113G_1 Poulets, pintades, pigeons: 1-9</t>
  </si>
  <si>
    <t>QH113G_2 Poulets, pintades, pigeons: 10-29</t>
  </si>
  <si>
    <t>QH113G_3 Poulets, pintades, pigeons: 30+</t>
  </si>
  <si>
    <t>QH113H_1 Canard,oies: 1-4</t>
  </si>
  <si>
    <t>QH113H_2 Canard,oies: 5-9</t>
  </si>
  <si>
    <t>QH113H_3 Canard,oies: 10+</t>
  </si>
  <si>
    <t>QH113I_1 Lapins: 1-4</t>
  </si>
  <si>
    <t>QH113I_2 Lapins: 5+</t>
  </si>
  <si>
    <t>QH113B_2 Autre bétail: 5+</t>
  </si>
  <si>
    <t>QH113C_2 Chevaux, ânes ou mulets: 5-9</t>
  </si>
  <si>
    <t>QH113D_3 Chameaux - Camels: 10+</t>
  </si>
  <si>
    <r>
      <t>-.40482</t>
    </r>
    <r>
      <rPr>
        <vertAlign val="superscript"/>
        <sz val="9"/>
        <color indexed="8"/>
        <rFont val="Arial"/>
      </rPr>
      <t>a</t>
    </r>
  </si>
  <si>
    <t>Niger MIS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</si>
</sst>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167" fontId="7" fillId="0" borderId="2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67" fontId="7" fillId="0" borderId="17" xfId="6" applyNumberFormat="1" applyFont="1" applyBorder="1" applyAlignment="1">
      <alignment horizontal="right" vertical="center"/>
    </xf>
    <xf numFmtId="172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7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71" fontId="7" fillId="0" borderId="29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65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</cellXfs>
  <cellStyles count="9">
    <cellStyle name="Normal" xfId="0" builtinId="0"/>
    <cellStyle name="Normal_Common" xfId="1" xr:uid="{00000000-0005-0000-0000-000001000000}"/>
    <cellStyle name="Normal_Common_1" xfId="5" xr:uid="{67C5996A-E5ED-47DB-B6E1-1DD5698AA960}"/>
    <cellStyle name="Normal_Composite" xfId="4" xr:uid="{8F44DA5B-D511-41EC-9F38-8B9F667976D2}"/>
    <cellStyle name="Normal_Composite_1" xfId="8" xr:uid="{95E5DB0E-643E-42A2-847C-ECA2DF59DAE9}"/>
    <cellStyle name="Normal_Rural" xfId="3" xr:uid="{EE000338-8BD4-4032-A8F7-324A5FFB29F0}"/>
    <cellStyle name="Normal_Rural_1" xfId="7" xr:uid="{38A83079-5A56-4D36-8FA2-F996745D529F}"/>
    <cellStyle name="Normal_Urban" xfId="2" xr:uid="{8457067D-AB85-457C-BD5A-9E373EDCBE95}"/>
    <cellStyle name="Normal_Urban_1" xfId="6" xr:uid="{6FADD6C1-2D97-49DE-89EC-BCF8FF0DC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49</xdr:row>
      <xdr:rowOff>180975</xdr:rowOff>
    </xdr:from>
    <xdr:to>
      <xdr:col>4</xdr:col>
      <xdr:colOff>523875</xdr:colOff>
      <xdr:row>75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79579-65C3-CE7A-155A-9E63CF26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04489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3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206</v>
      </c>
    </row>
    <row r="4" spans="1:12" ht="15.75" thickBot="1" x14ac:dyDescent="0.25">
      <c r="H4" s="11" t="s">
        <v>6</v>
      </c>
      <c r="I4" s="11"/>
      <c r="J4" s="32"/>
    </row>
    <row r="5" spans="1:12" ht="16.5" thickTop="1" thickBot="1" x14ac:dyDescent="0.25">
      <c r="B5" s="11" t="s">
        <v>0</v>
      </c>
      <c r="C5" s="11"/>
      <c r="D5" s="11"/>
      <c r="E5" s="11"/>
      <c r="F5" s="11"/>
      <c r="G5" s="3"/>
      <c r="H5" s="33" t="s">
        <v>45</v>
      </c>
      <c r="I5" s="34" t="s">
        <v>4</v>
      </c>
      <c r="J5" s="32"/>
      <c r="K5" s="10" t="s">
        <v>8</v>
      </c>
      <c r="L5" s="10"/>
    </row>
    <row r="6" spans="1:12" ht="27" thickTop="1" thickBot="1" x14ac:dyDescent="0.25">
      <c r="B6" s="12" t="s">
        <v>45</v>
      </c>
      <c r="C6" s="13" t="s">
        <v>1</v>
      </c>
      <c r="D6" s="14" t="s">
        <v>178</v>
      </c>
      <c r="E6" s="14" t="s">
        <v>179</v>
      </c>
      <c r="F6" s="15" t="s">
        <v>2</v>
      </c>
      <c r="G6" s="7"/>
      <c r="H6" s="35"/>
      <c r="I6" s="36" t="s">
        <v>5</v>
      </c>
      <c r="J6" s="32"/>
      <c r="K6" s="1" t="s">
        <v>9</v>
      </c>
      <c r="L6" s="1" t="s">
        <v>10</v>
      </c>
    </row>
    <row r="7" spans="1:12" ht="15.75" thickTop="1" x14ac:dyDescent="0.2">
      <c r="B7" s="16" t="s">
        <v>65</v>
      </c>
      <c r="C7" s="17">
        <v>1.9665891308944809E-2</v>
      </c>
      <c r="D7" s="18">
        <v>0.13886404027359112</v>
      </c>
      <c r="E7" s="19">
        <v>4729</v>
      </c>
      <c r="F7" s="20">
        <v>0</v>
      </c>
      <c r="G7" s="7"/>
      <c r="H7" s="16" t="s">
        <v>65</v>
      </c>
      <c r="I7" s="37">
        <v>2.7344423277144893E-2</v>
      </c>
      <c r="J7" s="32"/>
      <c r="K7" s="9">
        <f>((1-C7)/D7)*I7</f>
        <v>0.19304256716321985</v>
      </c>
      <c r="L7" s="9">
        <f>((0-C7)/D7)*I7</f>
        <v>-3.8725105147065244E-3</v>
      </c>
    </row>
    <row r="8" spans="1:12" x14ac:dyDescent="0.2">
      <c r="B8" s="21" t="s">
        <v>66</v>
      </c>
      <c r="C8" s="22">
        <v>0.15119475576231761</v>
      </c>
      <c r="D8" s="23">
        <v>0.35827649264778172</v>
      </c>
      <c r="E8" s="24">
        <v>4729</v>
      </c>
      <c r="F8" s="25">
        <v>0</v>
      </c>
      <c r="G8" s="7"/>
      <c r="H8" s="21" t="s">
        <v>66</v>
      </c>
      <c r="I8" s="38">
        <v>6.0557168928848604E-2</v>
      </c>
      <c r="J8" s="32"/>
      <c r="K8" s="9">
        <f t="shared" ref="K8:K18" si="0">((1-C8)/D8)*I8</f>
        <v>0.14346808573211642</v>
      </c>
      <c r="L8" s="9">
        <f t="shared" ref="L8:L71" si="1">((0-C8)/D8)*I8</f>
        <v>-2.5555476158062595E-2</v>
      </c>
    </row>
    <row r="9" spans="1:12" x14ac:dyDescent="0.2">
      <c r="B9" s="21" t="s">
        <v>67</v>
      </c>
      <c r="C9" s="22">
        <v>2.4529498836963416E-2</v>
      </c>
      <c r="D9" s="23">
        <v>0.15470249964272989</v>
      </c>
      <c r="E9" s="24">
        <v>4729</v>
      </c>
      <c r="F9" s="25">
        <v>0</v>
      </c>
      <c r="G9" s="7"/>
      <c r="H9" s="21" t="s">
        <v>67</v>
      </c>
      <c r="I9" s="38">
        <v>6.9138998880963797E-3</v>
      </c>
      <c r="J9" s="32"/>
      <c r="K9" s="9">
        <f t="shared" si="0"/>
        <v>4.3595322663872553E-2</v>
      </c>
      <c r="L9" s="9">
        <f t="shared" si="1"/>
        <v>-1.0962621784108423E-3</v>
      </c>
    </row>
    <row r="10" spans="1:12" x14ac:dyDescent="0.2">
      <c r="B10" s="21" t="s">
        <v>68</v>
      </c>
      <c r="C10" s="22">
        <v>0.19961936984563333</v>
      </c>
      <c r="D10" s="23">
        <v>0.39975651294462133</v>
      </c>
      <c r="E10" s="24">
        <v>4729</v>
      </c>
      <c r="F10" s="25">
        <v>0</v>
      </c>
      <c r="G10" s="7"/>
      <c r="H10" s="21" t="s">
        <v>68</v>
      </c>
      <c r="I10" s="38">
        <v>-3.2720699258110505E-3</v>
      </c>
      <c r="J10" s="32"/>
      <c r="K10" s="9">
        <f t="shared" si="0"/>
        <v>-6.5512413289751693E-3</v>
      </c>
      <c r="L10" s="9">
        <f t="shared" si="1"/>
        <v>1.6339159351525918E-3</v>
      </c>
    </row>
    <row r="11" spans="1:12" x14ac:dyDescent="0.2">
      <c r="B11" s="21" t="s">
        <v>69</v>
      </c>
      <c r="C11" s="22">
        <v>0.13364347642207655</v>
      </c>
      <c r="D11" s="23">
        <v>0.3403048433396737</v>
      </c>
      <c r="E11" s="24">
        <v>4729</v>
      </c>
      <c r="F11" s="25">
        <v>0</v>
      </c>
      <c r="G11" s="7"/>
      <c r="H11" s="21" t="s">
        <v>69</v>
      </c>
      <c r="I11" s="38">
        <v>-1.3078077745568415E-2</v>
      </c>
      <c r="J11" s="32"/>
      <c r="K11" s="9">
        <f t="shared" si="0"/>
        <v>-3.329449519301491E-2</v>
      </c>
      <c r="L11" s="9">
        <f t="shared" si="1"/>
        <v>5.1359826609678845E-3</v>
      </c>
    </row>
    <row r="12" spans="1:12" x14ac:dyDescent="0.2">
      <c r="B12" s="21" t="s">
        <v>70</v>
      </c>
      <c r="C12" s="22">
        <v>2.8335800380630154E-2</v>
      </c>
      <c r="D12" s="23">
        <v>0.16594790196078757</v>
      </c>
      <c r="E12" s="24">
        <v>4729</v>
      </c>
      <c r="F12" s="25">
        <v>0</v>
      </c>
      <c r="G12" s="7"/>
      <c r="H12" s="21" t="s">
        <v>70</v>
      </c>
      <c r="I12" s="38">
        <v>-6.0675021874339362E-3</v>
      </c>
      <c r="J12" s="32"/>
      <c r="K12" s="9">
        <f t="shared" si="0"/>
        <v>-3.5526659794920805E-2</v>
      </c>
      <c r="L12" s="9">
        <f t="shared" si="1"/>
        <v>1.0360331692098777E-3</v>
      </c>
    </row>
    <row r="13" spans="1:12" x14ac:dyDescent="0.2">
      <c r="B13" s="21" t="s">
        <v>71</v>
      </c>
      <c r="C13" s="22">
        <v>0.36984563332628462</v>
      </c>
      <c r="D13" s="23">
        <v>0.48281376779491508</v>
      </c>
      <c r="E13" s="24">
        <v>4729</v>
      </c>
      <c r="F13" s="25">
        <v>0</v>
      </c>
      <c r="G13" s="7"/>
      <c r="H13" s="21" t="s">
        <v>71</v>
      </c>
      <c r="I13" s="38">
        <v>-3.854499910387469E-2</v>
      </c>
      <c r="J13" s="32"/>
      <c r="K13" s="9">
        <f t="shared" si="0"/>
        <v>-5.0307802135954108E-2</v>
      </c>
      <c r="L13" s="9">
        <f t="shared" si="1"/>
        <v>2.9526290582477764E-2</v>
      </c>
    </row>
    <row r="14" spans="1:12" x14ac:dyDescent="0.2">
      <c r="B14" s="21" t="s">
        <v>72</v>
      </c>
      <c r="C14" s="22">
        <v>1.036159864664834E-2</v>
      </c>
      <c r="D14" s="23">
        <v>0.10127390953132594</v>
      </c>
      <c r="E14" s="24">
        <v>4729</v>
      </c>
      <c r="F14" s="25">
        <v>0</v>
      </c>
      <c r="G14" s="7"/>
      <c r="H14" s="21" t="s">
        <v>72</v>
      </c>
      <c r="I14" s="38">
        <v>-5.3873281327510231E-3</v>
      </c>
      <c r="J14" s="32"/>
      <c r="K14" s="9">
        <f t="shared" si="0"/>
        <v>-5.2644425652517382E-2</v>
      </c>
      <c r="L14" s="9">
        <f t="shared" si="1"/>
        <v>5.5119163610541696E-4</v>
      </c>
    </row>
    <row r="15" spans="1:12" x14ac:dyDescent="0.2">
      <c r="B15" s="21" t="s">
        <v>73</v>
      </c>
      <c r="C15" s="22">
        <v>7.1896806935927262E-3</v>
      </c>
      <c r="D15" s="23">
        <v>8.4495555576026157E-2</v>
      </c>
      <c r="E15" s="24">
        <v>4729</v>
      </c>
      <c r="F15" s="25">
        <v>0</v>
      </c>
      <c r="G15" s="7"/>
      <c r="H15" s="21" t="s">
        <v>73</v>
      </c>
      <c r="I15" s="38">
        <v>-3.9597391550887373E-3</v>
      </c>
      <c r="J15" s="32"/>
      <c r="K15" s="9">
        <f t="shared" si="0"/>
        <v>-4.652635121614785E-2</v>
      </c>
      <c r="L15" s="9">
        <f t="shared" si="1"/>
        <v>3.3693204288584171E-4</v>
      </c>
    </row>
    <row r="16" spans="1:12" ht="24" x14ac:dyDescent="0.2">
      <c r="B16" s="21" t="s">
        <v>74</v>
      </c>
      <c r="C16" s="22">
        <v>1.0150137449777965E-2</v>
      </c>
      <c r="D16" s="23">
        <v>0.10024588362248141</v>
      </c>
      <c r="E16" s="24">
        <v>4729</v>
      </c>
      <c r="F16" s="25">
        <v>0</v>
      </c>
      <c r="G16" s="7"/>
      <c r="H16" s="21" t="s">
        <v>74</v>
      </c>
      <c r="I16" s="38">
        <v>8.043921785734931E-3</v>
      </c>
      <c r="J16" s="32"/>
      <c r="K16" s="9">
        <f t="shared" si="0"/>
        <v>7.9427449649302276E-2</v>
      </c>
      <c r="L16" s="9">
        <f t="shared" si="1"/>
        <v>-8.1446647792491114E-4</v>
      </c>
    </row>
    <row r="17" spans="2:12" ht="24" x14ac:dyDescent="0.2">
      <c r="B17" s="21" t="s">
        <v>75</v>
      </c>
      <c r="C17" s="22">
        <v>4.0177627405371112E-2</v>
      </c>
      <c r="D17" s="23">
        <v>0.19639639010403295</v>
      </c>
      <c r="E17" s="24">
        <v>4729</v>
      </c>
      <c r="F17" s="25">
        <v>0</v>
      </c>
      <c r="G17" s="7"/>
      <c r="H17" s="21" t="s">
        <v>75</v>
      </c>
      <c r="I17" s="38">
        <v>-1.0047425130486108E-2</v>
      </c>
      <c r="J17" s="32"/>
      <c r="K17" s="9">
        <f t="shared" si="0"/>
        <v>-4.9103465812694917E-2</v>
      </c>
      <c r="L17" s="9">
        <f t="shared" si="1"/>
        <v>2.0554436008839022E-3</v>
      </c>
    </row>
    <row r="18" spans="2:12" x14ac:dyDescent="0.2">
      <c r="B18" s="21" t="s">
        <v>76</v>
      </c>
      <c r="C18" s="22">
        <v>1.2687671812222456E-3</v>
      </c>
      <c r="D18" s="23">
        <v>3.5600918841496264E-2</v>
      </c>
      <c r="E18" s="24">
        <v>4729</v>
      </c>
      <c r="F18" s="25">
        <v>0</v>
      </c>
      <c r="G18" s="7"/>
      <c r="H18" s="21" t="s">
        <v>76</v>
      </c>
      <c r="I18" s="38">
        <v>1.2436842977903487E-2</v>
      </c>
      <c r="J18" s="32"/>
      <c r="K18" s="9">
        <f t="shared" si="0"/>
        <v>0.34889727355062466</v>
      </c>
      <c r="L18" s="9">
        <f t="shared" si="1"/>
        <v>-4.4323176822014563E-4</v>
      </c>
    </row>
    <row r="19" spans="2:12" x14ac:dyDescent="0.2">
      <c r="B19" s="21" t="s">
        <v>77</v>
      </c>
      <c r="C19" s="22">
        <v>1.6916895749629942E-3</v>
      </c>
      <c r="D19" s="23">
        <v>4.109969535675468E-2</v>
      </c>
      <c r="E19" s="24">
        <v>4729</v>
      </c>
      <c r="F19" s="25">
        <v>0</v>
      </c>
      <c r="G19" s="7"/>
      <c r="H19" s="21" t="s">
        <v>77</v>
      </c>
      <c r="I19" s="38">
        <v>1.0111536554390768E-2</v>
      </c>
      <c r="J19" s="32"/>
      <c r="K19" s="9">
        <f>((1-C19)/D19)*I19</f>
        <v>0.24560841353671595</v>
      </c>
      <c r="L19" s="9">
        <f t="shared" si="1"/>
        <v>-4.1619726928483958E-4</v>
      </c>
    </row>
    <row r="20" spans="2:12" x14ac:dyDescent="0.2">
      <c r="B20" s="21" t="s">
        <v>78</v>
      </c>
      <c r="C20" s="22">
        <v>2.326073165574117E-3</v>
      </c>
      <c r="D20" s="23">
        <v>4.8178349733827626E-2</v>
      </c>
      <c r="E20" s="24">
        <v>4729</v>
      </c>
      <c r="F20" s="25">
        <v>0</v>
      </c>
      <c r="G20" s="7"/>
      <c r="H20" s="21" t="s">
        <v>78</v>
      </c>
      <c r="I20" s="38">
        <v>2.6675863096012738E-5</v>
      </c>
      <c r="J20" s="32"/>
      <c r="K20" s="9">
        <f t="shared" ref="K20:K83" si="2">((1-C20)/D20)*I20</f>
        <v>5.5240192397063633E-4</v>
      </c>
      <c r="L20" s="9">
        <f t="shared" si="1"/>
        <v>-1.2879230953109367E-6</v>
      </c>
    </row>
    <row r="21" spans="2:12" ht="24" x14ac:dyDescent="0.2">
      <c r="B21" s="21" t="s">
        <v>79</v>
      </c>
      <c r="C21" s="22">
        <v>9.0928314654260944E-3</v>
      </c>
      <c r="D21" s="23">
        <v>9.4931857570839037E-2</v>
      </c>
      <c r="E21" s="24">
        <v>4729</v>
      </c>
      <c r="F21" s="25">
        <v>0</v>
      </c>
      <c r="G21" s="7"/>
      <c r="H21" s="21" t="s">
        <v>79</v>
      </c>
      <c r="I21" s="38">
        <v>2.7221814183639531E-2</v>
      </c>
      <c r="J21" s="32"/>
      <c r="K21" s="9">
        <f t="shared" si="2"/>
        <v>0.28414371640158925</v>
      </c>
      <c r="L21" s="9">
        <f t="shared" si="1"/>
        <v>-2.6073793865276011E-3</v>
      </c>
    </row>
    <row r="22" spans="2:12" ht="24" x14ac:dyDescent="0.2">
      <c r="B22" s="21" t="s">
        <v>80</v>
      </c>
      <c r="C22" s="22">
        <v>2.9393106364982026E-2</v>
      </c>
      <c r="D22" s="23">
        <v>0.1689236092076235</v>
      </c>
      <c r="E22" s="24">
        <v>4729</v>
      </c>
      <c r="F22" s="25">
        <v>0</v>
      </c>
      <c r="G22" s="7"/>
      <c r="H22" s="21" t="s">
        <v>80</v>
      </c>
      <c r="I22" s="38">
        <v>3.3166732935157546E-2</v>
      </c>
      <c r="J22" s="32"/>
      <c r="K22" s="9">
        <f t="shared" si="2"/>
        <v>0.19057051750918125</v>
      </c>
      <c r="L22" s="9">
        <f t="shared" si="1"/>
        <v>-5.7710897459207402E-3</v>
      </c>
    </row>
    <row r="23" spans="2:12" ht="24" x14ac:dyDescent="0.2">
      <c r="B23" s="21" t="s">
        <v>81</v>
      </c>
      <c r="C23" s="22">
        <v>1.7128356946500316E-2</v>
      </c>
      <c r="D23" s="23">
        <v>0.12976338864258982</v>
      </c>
      <c r="E23" s="24">
        <v>4729</v>
      </c>
      <c r="F23" s="25">
        <v>0</v>
      </c>
      <c r="G23" s="7"/>
      <c r="H23" s="21" t="s">
        <v>81</v>
      </c>
      <c r="I23" s="38">
        <v>2.1402642368239876E-2</v>
      </c>
      <c r="J23" s="32"/>
      <c r="K23" s="9">
        <f t="shared" si="2"/>
        <v>0.16211082717713571</v>
      </c>
      <c r="L23" s="9">
        <f t="shared" si="1"/>
        <v>-2.8250811104449203E-3</v>
      </c>
    </row>
    <row r="24" spans="2:12" ht="24" x14ac:dyDescent="0.2">
      <c r="B24" s="21" t="s">
        <v>82</v>
      </c>
      <c r="C24" s="22">
        <v>4.2292239374074856E-4</v>
      </c>
      <c r="D24" s="23">
        <v>2.0562902109133245E-2</v>
      </c>
      <c r="E24" s="24">
        <v>4729</v>
      </c>
      <c r="F24" s="25">
        <v>0</v>
      </c>
      <c r="G24" s="7"/>
      <c r="H24" s="21" t="s">
        <v>82</v>
      </c>
      <c r="I24" s="38">
        <v>8.9660679236387643E-4</v>
      </c>
      <c r="J24" s="32"/>
      <c r="K24" s="9">
        <f t="shared" si="2"/>
        <v>4.3584684326972316E-2</v>
      </c>
      <c r="L24" s="9">
        <f t="shared" si="1"/>
        <v>-1.844073802706677E-5</v>
      </c>
    </row>
    <row r="25" spans="2:12" x14ac:dyDescent="0.2">
      <c r="B25" s="21" t="s">
        <v>83</v>
      </c>
      <c r="C25" s="22">
        <v>5.7094523155001055E-3</v>
      </c>
      <c r="D25" s="23">
        <v>7.5352870934669691E-2</v>
      </c>
      <c r="E25" s="24">
        <v>4729</v>
      </c>
      <c r="F25" s="25">
        <v>0</v>
      </c>
      <c r="G25" s="7"/>
      <c r="H25" s="21" t="s">
        <v>83</v>
      </c>
      <c r="I25" s="38">
        <v>1.2466528146079696E-2</v>
      </c>
      <c r="J25" s="32"/>
      <c r="K25" s="9">
        <f t="shared" si="2"/>
        <v>0.16449739663982385</v>
      </c>
      <c r="L25" s="9">
        <f t="shared" si="1"/>
        <v>-9.4458309427376515E-4</v>
      </c>
    </row>
    <row r="26" spans="2:12" x14ac:dyDescent="0.2">
      <c r="B26" s="21" t="s">
        <v>84</v>
      </c>
      <c r="C26" s="22">
        <v>7.5703108479593995E-2</v>
      </c>
      <c r="D26" s="23">
        <v>0.26455046280393929</v>
      </c>
      <c r="E26" s="24">
        <v>4729</v>
      </c>
      <c r="F26" s="25">
        <v>0</v>
      </c>
      <c r="G26" s="7"/>
      <c r="H26" s="21" t="s">
        <v>84</v>
      </c>
      <c r="I26" s="38">
        <v>2.3647211912184808E-2</v>
      </c>
      <c r="J26" s="32"/>
      <c r="K26" s="9">
        <f t="shared" si="2"/>
        <v>8.2619566157233246E-2</v>
      </c>
      <c r="L26" s="9">
        <f t="shared" si="1"/>
        <v>-6.7668278847608093E-3</v>
      </c>
    </row>
    <row r="27" spans="2:12" x14ac:dyDescent="0.2">
      <c r="B27" s="21" t="s">
        <v>85</v>
      </c>
      <c r="C27" s="22">
        <v>1.2264749418481708E-2</v>
      </c>
      <c r="D27" s="23">
        <v>0.11007673501579232</v>
      </c>
      <c r="E27" s="24">
        <v>4729</v>
      </c>
      <c r="F27" s="25">
        <v>0</v>
      </c>
      <c r="G27" s="7"/>
      <c r="H27" s="21" t="s">
        <v>85</v>
      </c>
      <c r="I27" s="38">
        <v>-1.2684528953116952E-3</v>
      </c>
      <c r="J27" s="32"/>
      <c r="K27" s="9">
        <f t="shared" si="2"/>
        <v>-1.13820203535452E-2</v>
      </c>
      <c r="L27" s="9">
        <f t="shared" si="1"/>
        <v>1.4133101702111357E-4</v>
      </c>
    </row>
    <row r="28" spans="2:12" x14ac:dyDescent="0.2">
      <c r="B28" s="21" t="s">
        <v>86</v>
      </c>
      <c r="C28" s="22">
        <v>6.3438359061112281E-4</v>
      </c>
      <c r="D28" s="23">
        <v>2.5181644879523572E-2</v>
      </c>
      <c r="E28" s="24">
        <v>4729</v>
      </c>
      <c r="F28" s="25">
        <v>0</v>
      </c>
      <c r="G28" s="7"/>
      <c r="H28" s="21" t="s">
        <v>86</v>
      </c>
      <c r="I28" s="38">
        <v>-4.4377540078204659E-4</v>
      </c>
      <c r="J28" s="32"/>
      <c r="K28" s="9">
        <f t="shared" si="2"/>
        <v>-1.7611791408848759E-2</v>
      </c>
      <c r="L28" s="9">
        <f t="shared" si="1"/>
        <v>1.1179723704305177E-5</v>
      </c>
    </row>
    <row r="29" spans="2:12" x14ac:dyDescent="0.2">
      <c r="B29" s="21" t="s">
        <v>87</v>
      </c>
      <c r="C29" s="22">
        <v>6.3438359061112281E-4</v>
      </c>
      <c r="D29" s="23">
        <v>2.5181644879523554E-2</v>
      </c>
      <c r="E29" s="24">
        <v>4729</v>
      </c>
      <c r="F29" s="25">
        <v>0</v>
      </c>
      <c r="G29" s="7"/>
      <c r="H29" s="21" t="s">
        <v>87</v>
      </c>
      <c r="I29" s="38">
        <v>-1.0019470201507608E-3</v>
      </c>
      <c r="J29" s="32"/>
      <c r="K29" s="9">
        <f t="shared" si="2"/>
        <v>-3.9763542302065087E-2</v>
      </c>
      <c r="L29" s="9">
        <f t="shared" si="1"/>
        <v>2.5241351440159805E-5</v>
      </c>
    </row>
    <row r="30" spans="2:12" x14ac:dyDescent="0.2">
      <c r="B30" s="21" t="s">
        <v>88</v>
      </c>
      <c r="C30" s="22">
        <v>0.67096637766969758</v>
      </c>
      <c r="D30" s="23">
        <v>0.46991189809815825</v>
      </c>
      <c r="E30" s="24">
        <v>4729</v>
      </c>
      <c r="F30" s="25">
        <v>0</v>
      </c>
      <c r="G30" s="7"/>
      <c r="H30" s="21" t="s">
        <v>88</v>
      </c>
      <c r="I30" s="38">
        <v>-6.5698171488610513E-2</v>
      </c>
      <c r="J30" s="32"/>
      <c r="K30" s="9">
        <f t="shared" si="2"/>
        <v>-4.6002043006068839E-2</v>
      </c>
      <c r="L30" s="9">
        <f t="shared" si="1"/>
        <v>9.3807508006591517E-2</v>
      </c>
    </row>
    <row r="31" spans="2:12" x14ac:dyDescent="0.2">
      <c r="B31" s="21" t="s">
        <v>89</v>
      </c>
      <c r="C31" s="22">
        <v>2.1146119687037428E-4</v>
      </c>
      <c r="D31" s="23">
        <v>1.454170543197688E-2</v>
      </c>
      <c r="E31" s="24">
        <v>4729</v>
      </c>
      <c r="F31" s="25">
        <v>0</v>
      </c>
      <c r="G31" s="7"/>
      <c r="H31" s="21" t="s">
        <v>89</v>
      </c>
      <c r="I31" s="38">
        <v>5.2445179037488368E-3</v>
      </c>
      <c r="J31" s="32"/>
      <c r="K31" s="9">
        <f t="shared" si="2"/>
        <v>0.36057730066418242</v>
      </c>
      <c r="L31" s="9">
        <f t="shared" si="1"/>
        <v>-7.6264234489040273E-5</v>
      </c>
    </row>
    <row r="32" spans="2:12" ht="24" x14ac:dyDescent="0.2">
      <c r="B32" s="21" t="s">
        <v>90</v>
      </c>
      <c r="C32" s="22">
        <v>3.8063015436667373E-3</v>
      </c>
      <c r="D32" s="23">
        <v>6.1584215536613932E-2</v>
      </c>
      <c r="E32" s="24">
        <v>4729</v>
      </c>
      <c r="F32" s="25">
        <v>0</v>
      </c>
      <c r="G32" s="7"/>
      <c r="H32" s="21" t="s">
        <v>90</v>
      </c>
      <c r="I32" s="38">
        <v>8.291718658890437E-3</v>
      </c>
      <c r="J32" s="32"/>
      <c r="K32" s="9">
        <f t="shared" si="2"/>
        <v>0.13412784112592138</v>
      </c>
      <c r="L32" s="9">
        <f t="shared" si="1"/>
        <v>-5.1248166849216404E-4</v>
      </c>
    </row>
    <row r="33" spans="2:12" ht="24" x14ac:dyDescent="0.2">
      <c r="B33" s="21" t="s">
        <v>91</v>
      </c>
      <c r="C33" s="22">
        <v>1.3744977796574329E-2</v>
      </c>
      <c r="D33" s="23">
        <v>0.1164427780822742</v>
      </c>
      <c r="E33" s="24">
        <v>4729</v>
      </c>
      <c r="F33" s="25">
        <v>0</v>
      </c>
      <c r="G33" s="7"/>
      <c r="H33" s="21" t="s">
        <v>91</v>
      </c>
      <c r="I33" s="38">
        <v>1.601267459395439E-2</v>
      </c>
      <c r="J33" s="32"/>
      <c r="K33" s="9">
        <f t="shared" si="2"/>
        <v>0.13562524870403089</v>
      </c>
      <c r="L33" s="9">
        <f t="shared" si="1"/>
        <v>-1.8901460475476005E-3</v>
      </c>
    </row>
    <row r="34" spans="2:12" ht="24" x14ac:dyDescent="0.2">
      <c r="B34" s="21" t="s">
        <v>92</v>
      </c>
      <c r="C34" s="22">
        <v>8.8813702685557206E-3</v>
      </c>
      <c r="D34" s="23">
        <v>9.3831515546737757E-2</v>
      </c>
      <c r="E34" s="24">
        <v>4729</v>
      </c>
      <c r="F34" s="25">
        <v>0</v>
      </c>
      <c r="G34" s="7"/>
      <c r="H34" s="21" t="s">
        <v>92</v>
      </c>
      <c r="I34" s="38">
        <v>8.0643850117764378E-3</v>
      </c>
      <c r="J34" s="32"/>
      <c r="K34" s="9">
        <f t="shared" si="2"/>
        <v>8.5182064639224994E-2</v>
      </c>
      <c r="L34" s="9">
        <f t="shared" si="1"/>
        <v>-7.6331271919083637E-4</v>
      </c>
    </row>
    <row r="35" spans="2:12" ht="24" x14ac:dyDescent="0.2">
      <c r="B35" s="21" t="s">
        <v>93</v>
      </c>
      <c r="C35" s="22">
        <v>4.2292239374074856E-4</v>
      </c>
      <c r="D35" s="23">
        <v>2.0562902109133249E-2</v>
      </c>
      <c r="E35" s="24">
        <v>4729</v>
      </c>
      <c r="F35" s="25">
        <v>0</v>
      </c>
      <c r="G35" s="7"/>
      <c r="H35" s="21" t="s">
        <v>93</v>
      </c>
      <c r="I35" s="38">
        <v>3.557711657975833E-4</v>
      </c>
      <c r="J35" s="32"/>
      <c r="K35" s="9">
        <f t="shared" si="2"/>
        <v>1.7294285617717706E-2</v>
      </c>
      <c r="L35" s="9">
        <f t="shared" si="1"/>
        <v>-7.3172352941475382E-6</v>
      </c>
    </row>
    <row r="36" spans="2:12" ht="24" x14ac:dyDescent="0.2">
      <c r="B36" s="21" t="s">
        <v>94</v>
      </c>
      <c r="C36" s="22">
        <v>8.4584478748149713E-3</v>
      </c>
      <c r="D36" s="23">
        <v>9.1589717839495918E-2</v>
      </c>
      <c r="E36" s="24">
        <v>4729</v>
      </c>
      <c r="F36" s="25">
        <v>0</v>
      </c>
      <c r="G36" s="7"/>
      <c r="H36" s="21" t="s">
        <v>94</v>
      </c>
      <c r="I36" s="38">
        <v>1.0408475200844544E-2</v>
      </c>
      <c r="J36" s="32"/>
      <c r="K36" s="9">
        <f t="shared" si="2"/>
        <v>0.11268116006195894</v>
      </c>
      <c r="L36" s="9">
        <f t="shared" si="1"/>
        <v>-9.6123830293844267E-4</v>
      </c>
    </row>
    <row r="37" spans="2:12" x14ac:dyDescent="0.2">
      <c r="B37" s="21" t="s">
        <v>95</v>
      </c>
      <c r="C37" s="22">
        <v>0.12116726580672446</v>
      </c>
      <c r="D37" s="23">
        <v>0.32635606608796036</v>
      </c>
      <c r="E37" s="24">
        <v>4729</v>
      </c>
      <c r="F37" s="25">
        <v>0</v>
      </c>
      <c r="G37" s="7"/>
      <c r="H37" s="21" t="s">
        <v>95</v>
      </c>
      <c r="I37" s="38">
        <v>2.5515909142824495E-2</v>
      </c>
      <c r="J37" s="32"/>
      <c r="K37" s="9">
        <f t="shared" si="2"/>
        <v>6.8710891347035091E-2</v>
      </c>
      <c r="L37" s="9">
        <f t="shared" si="1"/>
        <v>-9.4733736144973785E-3</v>
      </c>
    </row>
    <row r="38" spans="2:12" ht="24" x14ac:dyDescent="0.2">
      <c r="B38" s="21" t="s">
        <v>96</v>
      </c>
      <c r="C38" s="22">
        <v>1.9242968915204061E-2</v>
      </c>
      <c r="D38" s="23">
        <v>0.13739238969280226</v>
      </c>
      <c r="E38" s="24">
        <v>4729</v>
      </c>
      <c r="F38" s="25">
        <v>0</v>
      </c>
      <c r="G38" s="7"/>
      <c r="H38" s="21" t="s">
        <v>96</v>
      </c>
      <c r="I38" s="38">
        <v>2.5386052282186963E-3</v>
      </c>
      <c r="J38" s="32"/>
      <c r="K38" s="9">
        <f t="shared" si="2"/>
        <v>1.8121490806666876E-2</v>
      </c>
      <c r="L38" s="9">
        <f t="shared" si="1"/>
        <v>-3.5555318314072577E-4</v>
      </c>
    </row>
    <row r="39" spans="2:12" ht="24" x14ac:dyDescent="0.2">
      <c r="B39" s="21" t="s">
        <v>97</v>
      </c>
      <c r="C39" s="22">
        <v>2.1146119687037428E-4</v>
      </c>
      <c r="D39" s="23">
        <v>1.4541705431976507E-2</v>
      </c>
      <c r="E39" s="24">
        <v>4729</v>
      </c>
      <c r="F39" s="25">
        <v>0</v>
      </c>
      <c r="G39" s="7"/>
      <c r="H39" s="21" t="s">
        <v>97</v>
      </c>
      <c r="I39" s="38">
        <v>-3.8876274824025276E-4</v>
      </c>
      <c r="J39" s="32"/>
      <c r="K39" s="9">
        <f t="shared" si="2"/>
        <v>-2.6728676483125671E-2</v>
      </c>
      <c r="L39" s="9">
        <f t="shared" si="1"/>
        <v>5.6532733678353788E-6</v>
      </c>
    </row>
    <row r="40" spans="2:12" x14ac:dyDescent="0.2">
      <c r="B40" s="21" t="s">
        <v>98</v>
      </c>
      <c r="C40" s="22">
        <v>6.3438359061112281E-4</v>
      </c>
      <c r="D40" s="23">
        <v>2.5181644879523287E-2</v>
      </c>
      <c r="E40" s="24">
        <v>4729</v>
      </c>
      <c r="F40" s="25">
        <v>0</v>
      </c>
      <c r="G40" s="7"/>
      <c r="H40" s="21" t="s">
        <v>98</v>
      </c>
      <c r="I40" s="38">
        <v>2.4093531861543393E-3</v>
      </c>
      <c r="J40" s="32"/>
      <c r="K40" s="9">
        <f t="shared" si="2"/>
        <v>9.561824668518791E-2</v>
      </c>
      <c r="L40" s="9">
        <f t="shared" si="1"/>
        <v>-6.0697151937275429E-5</v>
      </c>
    </row>
    <row r="41" spans="2:12" x14ac:dyDescent="0.2">
      <c r="B41" s="21" t="s">
        <v>99</v>
      </c>
      <c r="C41" s="22">
        <v>1.2687671812222456E-3</v>
      </c>
      <c r="D41" s="23">
        <v>3.5600918841497665E-2</v>
      </c>
      <c r="E41" s="24">
        <v>4729</v>
      </c>
      <c r="F41" s="25">
        <v>0</v>
      </c>
      <c r="G41" s="7"/>
      <c r="H41" s="21" t="s">
        <v>99</v>
      </c>
      <c r="I41" s="38">
        <v>-8.2354850538146108E-4</v>
      </c>
      <c r="J41" s="32"/>
      <c r="K41" s="9">
        <f t="shared" si="2"/>
        <v>-2.310343779967133E-2</v>
      </c>
      <c r="L41" s="9">
        <f t="shared" si="1"/>
        <v>2.9350122125349982E-5</v>
      </c>
    </row>
    <row r="42" spans="2:12" x14ac:dyDescent="0.2">
      <c r="B42" s="21" t="s">
        <v>100</v>
      </c>
      <c r="C42" s="22">
        <v>4.2292239374074856E-4</v>
      </c>
      <c r="D42" s="23">
        <v>2.0562902109134553E-2</v>
      </c>
      <c r="E42" s="24">
        <v>4729</v>
      </c>
      <c r="F42" s="25">
        <v>0</v>
      </c>
      <c r="G42" s="7"/>
      <c r="H42" s="21" t="s">
        <v>100</v>
      </c>
      <c r="I42" s="38">
        <v>5.1891590689019341E-3</v>
      </c>
      <c r="J42" s="32"/>
      <c r="K42" s="9">
        <f t="shared" si="2"/>
        <v>0.25224865779149108</v>
      </c>
      <c r="L42" s="9">
        <f t="shared" si="1"/>
        <v>-1.0672674330082128E-4</v>
      </c>
    </row>
    <row r="43" spans="2:12" ht="24" x14ac:dyDescent="0.2">
      <c r="B43" s="21" t="s">
        <v>101</v>
      </c>
      <c r="C43" s="22">
        <v>7.2108268132797637E-2</v>
      </c>
      <c r="D43" s="23">
        <v>0.25869444790861545</v>
      </c>
      <c r="E43" s="24">
        <v>4729</v>
      </c>
      <c r="F43" s="25">
        <v>0</v>
      </c>
      <c r="G43" s="7"/>
      <c r="H43" s="21" t="s">
        <v>101</v>
      </c>
      <c r="I43" s="38">
        <v>6.2144133010115288E-2</v>
      </c>
      <c r="J43" s="32"/>
      <c r="K43" s="9">
        <f t="shared" si="2"/>
        <v>0.22290013438754314</v>
      </c>
      <c r="L43" s="9">
        <f t="shared" si="1"/>
        <v>-1.7322002239323658E-2</v>
      </c>
    </row>
    <row r="44" spans="2:12" x14ac:dyDescent="0.2">
      <c r="B44" s="21" t="s">
        <v>102</v>
      </c>
      <c r="C44" s="22">
        <v>2.1146119687037428E-3</v>
      </c>
      <c r="D44" s="23">
        <v>4.5941122016265767E-2</v>
      </c>
      <c r="E44" s="24">
        <v>4729</v>
      </c>
      <c r="F44" s="25">
        <v>0</v>
      </c>
      <c r="G44" s="7"/>
      <c r="H44" s="21" t="s">
        <v>102</v>
      </c>
      <c r="I44" s="38">
        <v>7.6600250788944379E-3</v>
      </c>
      <c r="J44" s="32"/>
      <c r="K44" s="9">
        <f t="shared" si="2"/>
        <v>0.16638311740570219</v>
      </c>
      <c r="L44" s="9">
        <f t="shared" si="1"/>
        <v>-3.5258130410193301E-4</v>
      </c>
    </row>
    <row r="45" spans="2:12" x14ac:dyDescent="0.2">
      <c r="B45" s="21" t="s">
        <v>103</v>
      </c>
      <c r="C45" s="22">
        <v>1.48022837809262E-3</v>
      </c>
      <c r="D45" s="23">
        <v>3.8449316192669378E-2</v>
      </c>
      <c r="E45" s="24">
        <v>4729</v>
      </c>
      <c r="F45" s="25">
        <v>0</v>
      </c>
      <c r="G45" s="7"/>
      <c r="H45" s="21" t="s">
        <v>103</v>
      </c>
      <c r="I45" s="38">
        <v>5.2111976484175782E-3</v>
      </c>
      <c r="J45" s="32"/>
      <c r="K45" s="9">
        <f t="shared" si="2"/>
        <v>0.13533358720087252</v>
      </c>
      <c r="L45" s="9">
        <f t="shared" si="1"/>
        <v>-2.0062158204280127E-4</v>
      </c>
    </row>
    <row r="46" spans="2:12" x14ac:dyDescent="0.2">
      <c r="B46" s="21" t="s">
        <v>104</v>
      </c>
      <c r="C46" s="22">
        <v>4.2292239374074856E-4</v>
      </c>
      <c r="D46" s="23">
        <v>2.0562902109134439E-2</v>
      </c>
      <c r="E46" s="24">
        <v>4729</v>
      </c>
      <c r="F46" s="25">
        <v>0</v>
      </c>
      <c r="G46" s="7"/>
      <c r="H46" s="21" t="s">
        <v>104</v>
      </c>
      <c r="I46" s="38">
        <v>2.0784057004095044E-3</v>
      </c>
      <c r="J46" s="32"/>
      <c r="K46" s="9">
        <f t="shared" si="2"/>
        <v>0.10103275719883165</v>
      </c>
      <c r="L46" s="9">
        <f t="shared" si="1"/>
        <v>-4.2747094224172473E-5</v>
      </c>
    </row>
    <row r="47" spans="2:12" ht="24" x14ac:dyDescent="0.2">
      <c r="B47" s="21" t="s">
        <v>105</v>
      </c>
      <c r="C47" s="22">
        <v>0.13850708395009514</v>
      </c>
      <c r="D47" s="23">
        <v>0.34546795674815689</v>
      </c>
      <c r="E47" s="24">
        <v>4729</v>
      </c>
      <c r="F47" s="25">
        <v>0</v>
      </c>
      <c r="G47" s="7"/>
      <c r="H47" s="21" t="s">
        <v>105</v>
      </c>
      <c r="I47" s="38">
        <v>2.1193226304841127E-2</v>
      </c>
      <c r="J47" s="32"/>
      <c r="K47" s="9">
        <f t="shared" si="2"/>
        <v>5.2849516064301494E-2</v>
      </c>
      <c r="L47" s="9">
        <f t="shared" si="1"/>
        <v>-8.4969153220710546E-3</v>
      </c>
    </row>
    <row r="48" spans="2:12" ht="24" x14ac:dyDescent="0.2">
      <c r="B48" s="21" t="s">
        <v>106</v>
      </c>
      <c r="C48" s="22">
        <v>5.476844998942694E-2</v>
      </c>
      <c r="D48" s="23">
        <v>0.22755178816505001</v>
      </c>
      <c r="E48" s="24">
        <v>4729</v>
      </c>
      <c r="F48" s="25">
        <v>0</v>
      </c>
      <c r="G48" s="7"/>
      <c r="H48" s="21" t="s">
        <v>106</v>
      </c>
      <c r="I48" s="38">
        <v>6.3522410497639714E-3</v>
      </c>
      <c r="J48" s="32"/>
      <c r="K48" s="9">
        <f t="shared" si="2"/>
        <v>2.6386690704245597E-2</v>
      </c>
      <c r="L48" s="9">
        <f t="shared" si="1"/>
        <v>-1.5288932645189284E-3</v>
      </c>
    </row>
    <row r="49" spans="2:12" x14ac:dyDescent="0.2">
      <c r="B49" s="21" t="s">
        <v>107</v>
      </c>
      <c r="C49" s="22">
        <v>0.71537322901247624</v>
      </c>
      <c r="D49" s="23">
        <v>0.45128420963990495</v>
      </c>
      <c r="E49" s="24">
        <v>4729</v>
      </c>
      <c r="F49" s="25">
        <v>0</v>
      </c>
      <c r="G49" s="7"/>
      <c r="H49" s="21" t="s">
        <v>107</v>
      </c>
      <c r="I49" s="38">
        <v>-5.7896927531114889E-2</v>
      </c>
      <c r="J49" s="32"/>
      <c r="K49" s="9">
        <f t="shared" si="2"/>
        <v>-3.6515825684282341E-2</v>
      </c>
      <c r="L49" s="9">
        <f t="shared" si="1"/>
        <v>9.1777888774091515E-2</v>
      </c>
    </row>
    <row r="50" spans="2:12" ht="24" x14ac:dyDescent="0.2">
      <c r="B50" s="21" t="s">
        <v>108</v>
      </c>
      <c r="C50" s="22">
        <v>1.3110594205963206E-2</v>
      </c>
      <c r="D50" s="23">
        <v>0.11376046386413914</v>
      </c>
      <c r="E50" s="24">
        <v>4729</v>
      </c>
      <c r="F50" s="25">
        <v>0</v>
      </c>
      <c r="G50" s="7"/>
      <c r="H50" s="21" t="s">
        <v>108</v>
      </c>
      <c r="I50" s="38">
        <v>3.7058752079875512E-3</v>
      </c>
      <c r="J50" s="32"/>
      <c r="K50" s="9">
        <f t="shared" si="2"/>
        <v>3.2149033660107809E-2</v>
      </c>
      <c r="L50" s="9">
        <f t="shared" si="1"/>
        <v>-4.2709236917220573E-4</v>
      </c>
    </row>
    <row r="51" spans="2:12" x14ac:dyDescent="0.2">
      <c r="B51" s="21" t="s">
        <v>109</v>
      </c>
      <c r="C51" s="22">
        <v>1.6916895749629942E-3</v>
      </c>
      <c r="D51" s="23">
        <v>4.1099695356754486E-2</v>
      </c>
      <c r="E51" s="24">
        <v>4729</v>
      </c>
      <c r="F51" s="25">
        <v>0</v>
      </c>
      <c r="G51" s="7"/>
      <c r="H51" s="21" t="s">
        <v>109</v>
      </c>
      <c r="I51" s="38">
        <v>3.9241450223027451E-3</v>
      </c>
      <c r="J51" s="32"/>
      <c r="K51" s="9">
        <f t="shared" si="2"/>
        <v>9.5317168486847528E-2</v>
      </c>
      <c r="L51" s="9">
        <f t="shared" si="1"/>
        <v>-1.615203024560009E-4</v>
      </c>
    </row>
    <row r="52" spans="2:12" x14ac:dyDescent="0.2">
      <c r="B52" s="21" t="s">
        <v>110</v>
      </c>
      <c r="C52" s="22">
        <v>2.1146119687037428E-4</v>
      </c>
      <c r="D52" s="23">
        <v>1.4541705431976916E-2</v>
      </c>
      <c r="E52" s="24">
        <v>4729</v>
      </c>
      <c r="F52" s="25">
        <v>0</v>
      </c>
      <c r="G52" s="7"/>
      <c r="H52" s="21" t="s">
        <v>110</v>
      </c>
      <c r="I52" s="38">
        <v>1.7183360083275308E-4</v>
      </c>
      <c r="J52" s="32"/>
      <c r="K52" s="9">
        <f t="shared" si="2"/>
        <v>1.181410705212607E-2</v>
      </c>
      <c r="L52" s="9">
        <f t="shared" si="1"/>
        <v>-2.4987536066256488E-6</v>
      </c>
    </row>
    <row r="53" spans="2:12" x14ac:dyDescent="0.2">
      <c r="B53" s="21" t="s">
        <v>111</v>
      </c>
      <c r="C53" s="22">
        <v>1.48022837809262E-3</v>
      </c>
      <c r="D53" s="23">
        <v>3.8449316192668836E-2</v>
      </c>
      <c r="E53" s="24">
        <v>4729</v>
      </c>
      <c r="F53" s="25">
        <v>0</v>
      </c>
      <c r="G53" s="7"/>
      <c r="H53" s="21" t="s">
        <v>111</v>
      </c>
      <c r="I53" s="38">
        <v>4.6212586401926858E-3</v>
      </c>
      <c r="J53" s="32"/>
      <c r="K53" s="9">
        <f t="shared" si="2"/>
        <v>0.12001300878507697</v>
      </c>
      <c r="L53" s="9">
        <f t="shared" si="1"/>
        <v>-1.7791000878770408E-4</v>
      </c>
    </row>
    <row r="54" spans="2:12" x14ac:dyDescent="0.2">
      <c r="B54" s="21" t="s">
        <v>112</v>
      </c>
      <c r="C54" s="22">
        <v>4.4618312539648972E-2</v>
      </c>
      <c r="D54" s="23">
        <v>0.20648616103367165</v>
      </c>
      <c r="E54" s="24">
        <v>4729</v>
      </c>
      <c r="F54" s="25">
        <v>0</v>
      </c>
      <c r="G54" s="7"/>
      <c r="H54" s="21" t="s">
        <v>112</v>
      </c>
      <c r="I54" s="38">
        <v>2.5784951806355334E-2</v>
      </c>
      <c r="J54" s="32"/>
      <c r="K54" s="9">
        <f t="shared" si="2"/>
        <v>0.11930325327624475</v>
      </c>
      <c r="L54" s="9">
        <f t="shared" si="1"/>
        <v>-5.5717101463673389E-3</v>
      </c>
    </row>
    <row r="55" spans="2:12" x14ac:dyDescent="0.2">
      <c r="B55" s="21" t="s">
        <v>113</v>
      </c>
      <c r="C55" s="22">
        <v>0.76231761471769932</v>
      </c>
      <c r="D55" s="23">
        <v>0.4257085759701601</v>
      </c>
      <c r="E55" s="24">
        <v>4729</v>
      </c>
      <c r="F55" s="25">
        <v>0</v>
      </c>
      <c r="G55" s="7"/>
      <c r="H55" s="21" t="s">
        <v>113</v>
      </c>
      <c r="I55" s="38">
        <v>-4.2723280928024313E-2</v>
      </c>
      <c r="J55" s="32"/>
      <c r="K55" s="9">
        <f t="shared" si="2"/>
        <v>-2.385333979922083E-2</v>
      </c>
      <c r="L55" s="9">
        <f t="shared" si="1"/>
        <v>7.650470638451165E-2</v>
      </c>
    </row>
    <row r="56" spans="2:12" x14ac:dyDescent="0.2">
      <c r="B56" s="21" t="s">
        <v>114</v>
      </c>
      <c r="C56" s="22">
        <v>9.6637766969761049E-2</v>
      </c>
      <c r="D56" s="23">
        <v>0.29549513227988883</v>
      </c>
      <c r="E56" s="24">
        <v>4729</v>
      </c>
      <c r="F56" s="25">
        <v>0</v>
      </c>
      <c r="G56" s="7"/>
      <c r="H56" s="21" t="s">
        <v>114</v>
      </c>
      <c r="I56" s="38">
        <v>-1.5188774197901949E-2</v>
      </c>
      <c r="J56" s="32"/>
      <c r="K56" s="9">
        <f t="shared" si="2"/>
        <v>-4.6433810501529602E-2</v>
      </c>
      <c r="L56" s="9">
        <f t="shared" si="1"/>
        <v>4.9672873125465892E-3</v>
      </c>
    </row>
    <row r="57" spans="2:12" ht="24" x14ac:dyDescent="0.2">
      <c r="B57" s="21" t="s">
        <v>115</v>
      </c>
      <c r="C57" s="22">
        <v>4.4406851342778603E-3</v>
      </c>
      <c r="D57" s="23">
        <v>6.6497372205153255E-2</v>
      </c>
      <c r="E57" s="24">
        <v>4729</v>
      </c>
      <c r="F57" s="25">
        <v>0</v>
      </c>
      <c r="G57" s="7"/>
      <c r="H57" s="21" t="s">
        <v>115</v>
      </c>
      <c r="I57" s="38">
        <v>-2.0007021823827474E-3</v>
      </c>
      <c r="J57" s="32"/>
      <c r="K57" s="9">
        <f t="shared" si="2"/>
        <v>-2.995332940072128E-2</v>
      </c>
      <c r="L57" s="9">
        <f t="shared" si="1"/>
        <v>1.3360660947645431E-4</v>
      </c>
    </row>
    <row r="58" spans="2:12" ht="24" x14ac:dyDescent="0.2">
      <c r="B58" s="21" t="s">
        <v>116</v>
      </c>
      <c r="C58" s="22">
        <v>1.0573059843518714E-3</v>
      </c>
      <c r="D58" s="23">
        <v>3.2502484188796206E-2</v>
      </c>
      <c r="E58" s="24">
        <v>4729</v>
      </c>
      <c r="F58" s="25">
        <v>0</v>
      </c>
      <c r="G58" s="7"/>
      <c r="H58" s="21" t="s">
        <v>116</v>
      </c>
      <c r="I58" s="38">
        <v>4.5409790117055347E-3</v>
      </c>
      <c r="J58" s="32"/>
      <c r="K58" s="9">
        <f t="shared" si="2"/>
        <v>0.13956403396960312</v>
      </c>
      <c r="L58" s="9">
        <f t="shared" si="1"/>
        <v>-1.4771807151736147E-4</v>
      </c>
    </row>
    <row r="59" spans="2:12" x14ac:dyDescent="0.2">
      <c r="B59" s="21" t="s">
        <v>117</v>
      </c>
      <c r="C59" s="22">
        <v>0.23387608373863397</v>
      </c>
      <c r="D59" s="23">
        <v>0.42333905845642977</v>
      </c>
      <c r="E59" s="24">
        <v>4729</v>
      </c>
      <c r="F59" s="25">
        <v>0</v>
      </c>
      <c r="G59" s="7"/>
      <c r="H59" s="21" t="s">
        <v>117</v>
      </c>
      <c r="I59" s="38">
        <v>7.1400248005392949E-2</v>
      </c>
      <c r="J59" s="32"/>
      <c r="K59" s="9">
        <f t="shared" si="2"/>
        <v>0.12921424690501201</v>
      </c>
      <c r="L59" s="9">
        <f t="shared" si="1"/>
        <v>-3.9445475317952887E-2</v>
      </c>
    </row>
    <row r="60" spans="2:12" x14ac:dyDescent="0.2">
      <c r="B60" s="21" t="s">
        <v>61</v>
      </c>
      <c r="C60" s="22">
        <v>0.22203425671389301</v>
      </c>
      <c r="D60" s="23">
        <v>0.41565800851721785</v>
      </c>
      <c r="E60" s="24">
        <v>4729</v>
      </c>
      <c r="F60" s="25">
        <v>0</v>
      </c>
      <c r="G60" s="7"/>
      <c r="H60" s="21" t="s">
        <v>61</v>
      </c>
      <c r="I60" s="38">
        <v>1.7720520257338352E-2</v>
      </c>
      <c r="J60" s="32"/>
      <c r="K60" s="9">
        <f t="shared" si="2"/>
        <v>3.3166587509273718E-2</v>
      </c>
      <c r="L60" s="9">
        <f t="shared" si="1"/>
        <v>-9.4658648776127785E-3</v>
      </c>
    </row>
    <row r="61" spans="2:12" x14ac:dyDescent="0.2">
      <c r="B61" s="21" t="s">
        <v>118</v>
      </c>
      <c r="C61" s="22">
        <v>0.15775005286529922</v>
      </c>
      <c r="D61" s="23">
        <v>0.36454502522332544</v>
      </c>
      <c r="E61" s="24">
        <v>4729</v>
      </c>
      <c r="F61" s="25">
        <v>0</v>
      </c>
      <c r="G61" s="7"/>
      <c r="H61" s="21" t="s">
        <v>118</v>
      </c>
      <c r="I61" s="38">
        <v>7.3513837469106724E-2</v>
      </c>
      <c r="J61" s="32"/>
      <c r="K61" s="9">
        <f t="shared" si="2"/>
        <v>0.1698474027566084</v>
      </c>
      <c r="L61" s="9">
        <f t="shared" si="1"/>
        <v>-3.1811740511280405E-2</v>
      </c>
    </row>
    <row r="62" spans="2:12" x14ac:dyDescent="0.2">
      <c r="B62" s="21" t="s">
        <v>119</v>
      </c>
      <c r="C62" s="22">
        <v>8.0355254810742221E-3</v>
      </c>
      <c r="D62" s="23">
        <v>8.9289650663873787E-2</v>
      </c>
      <c r="E62" s="24">
        <v>4729</v>
      </c>
      <c r="F62" s="25">
        <v>0</v>
      </c>
      <c r="G62" s="7"/>
      <c r="H62" s="21" t="s">
        <v>119</v>
      </c>
      <c r="I62" s="38">
        <v>2.0409172518550029E-2</v>
      </c>
      <c r="J62" s="32"/>
      <c r="K62" s="9">
        <f t="shared" si="2"/>
        <v>0.22673595363186577</v>
      </c>
      <c r="L62" s="9">
        <f t="shared" si="1"/>
        <v>-1.836701393735003E-3</v>
      </c>
    </row>
    <row r="63" spans="2:12" x14ac:dyDescent="0.2">
      <c r="B63" s="21" t="s">
        <v>120</v>
      </c>
      <c r="C63" s="22">
        <v>3.5314019877352505E-2</v>
      </c>
      <c r="D63" s="23">
        <v>0.1845918341557661</v>
      </c>
      <c r="E63" s="24">
        <v>4729</v>
      </c>
      <c r="F63" s="25">
        <v>0</v>
      </c>
      <c r="G63" s="7"/>
      <c r="H63" s="21" t="s">
        <v>120</v>
      </c>
      <c r="I63" s="38">
        <v>4.9516409810008537E-2</v>
      </c>
      <c r="J63" s="32"/>
      <c r="K63" s="9">
        <f t="shared" si="2"/>
        <v>0.25877518660665327</v>
      </c>
      <c r="L63" s="9">
        <f t="shared" si="1"/>
        <v>-9.4729189310195291E-3</v>
      </c>
    </row>
    <row r="64" spans="2:12" x14ac:dyDescent="0.2">
      <c r="B64" s="21" t="s">
        <v>121</v>
      </c>
      <c r="C64" s="22">
        <v>7.0839500951575388E-2</v>
      </c>
      <c r="D64" s="23">
        <v>0.2565836854596919</v>
      </c>
      <c r="E64" s="24">
        <v>4729</v>
      </c>
      <c r="F64" s="25">
        <v>0</v>
      </c>
      <c r="G64" s="7"/>
      <c r="H64" s="21" t="s">
        <v>121</v>
      </c>
      <c r="I64" s="38">
        <v>6.3334236376630382E-2</v>
      </c>
      <c r="J64" s="32"/>
      <c r="K64" s="9">
        <f t="shared" si="2"/>
        <v>0.2293507888980941</v>
      </c>
      <c r="L64" s="9">
        <f t="shared" si="1"/>
        <v>-1.7485779308343542E-2</v>
      </c>
    </row>
    <row r="65" spans="2:12" x14ac:dyDescent="0.2">
      <c r="B65" s="21" t="s">
        <v>122</v>
      </c>
      <c r="C65" s="22">
        <v>0.29054768449989427</v>
      </c>
      <c r="D65" s="23">
        <v>0.45406312907979218</v>
      </c>
      <c r="E65" s="24">
        <v>4729</v>
      </c>
      <c r="F65" s="25">
        <v>0</v>
      </c>
      <c r="G65" s="7"/>
      <c r="H65" s="21" t="s">
        <v>122</v>
      </c>
      <c r="I65" s="38">
        <v>1.2612717119470172E-2</v>
      </c>
      <c r="J65" s="32"/>
      <c r="K65" s="9">
        <f t="shared" si="2"/>
        <v>1.9706778181461836E-2</v>
      </c>
      <c r="L65" s="9">
        <f t="shared" si="1"/>
        <v>-8.0706745816180505E-3</v>
      </c>
    </row>
    <row r="66" spans="2:12" x14ac:dyDescent="0.2">
      <c r="B66" s="21" t="s">
        <v>123</v>
      </c>
      <c r="C66" s="22">
        <v>0.28801015013744979</v>
      </c>
      <c r="D66" s="23">
        <v>0.4528837323462474</v>
      </c>
      <c r="E66" s="24">
        <v>4729</v>
      </c>
      <c r="F66" s="25">
        <v>0</v>
      </c>
      <c r="G66" s="7"/>
      <c r="H66" s="21" t="s">
        <v>123</v>
      </c>
      <c r="I66" s="38">
        <v>3.792623350077106E-2</v>
      </c>
      <c r="J66" s="32"/>
      <c r="K66" s="9">
        <f t="shared" si="2"/>
        <v>5.9624780859695539E-2</v>
      </c>
      <c r="L66" s="9">
        <f t="shared" si="1"/>
        <v>-2.4119082723761606E-2</v>
      </c>
    </row>
    <row r="67" spans="2:12" x14ac:dyDescent="0.2">
      <c r="B67" s="21" t="s">
        <v>124</v>
      </c>
      <c r="C67" s="22">
        <v>1.6916895749629943E-2</v>
      </c>
      <c r="D67" s="23">
        <v>0.12897376431820881</v>
      </c>
      <c r="E67" s="24">
        <v>4729</v>
      </c>
      <c r="F67" s="25">
        <v>0</v>
      </c>
      <c r="G67" s="7"/>
      <c r="H67" s="21" t="s">
        <v>124</v>
      </c>
      <c r="I67" s="38">
        <v>2.4975330308781477E-2</v>
      </c>
      <c r="J67" s="32"/>
      <c r="K67" s="9">
        <f t="shared" si="2"/>
        <v>0.19037069577234028</v>
      </c>
      <c r="L67" s="9">
        <f t="shared" si="1"/>
        <v>-3.2758992604403573E-3</v>
      </c>
    </row>
    <row r="68" spans="2:12" x14ac:dyDescent="0.2">
      <c r="B68" s="21" t="s">
        <v>125</v>
      </c>
      <c r="C68" s="22">
        <v>8.9659547473038698E-2</v>
      </c>
      <c r="D68" s="23">
        <v>0.2857236012025306</v>
      </c>
      <c r="E68" s="24">
        <v>4729</v>
      </c>
      <c r="F68" s="25">
        <v>0</v>
      </c>
      <c r="G68" s="7"/>
      <c r="H68" s="21" t="s">
        <v>125</v>
      </c>
      <c r="I68" s="38">
        <v>6.7116409013875278E-2</v>
      </c>
      <c r="J68" s="32"/>
      <c r="K68" s="9">
        <f t="shared" si="2"/>
        <v>0.21383876549409353</v>
      </c>
      <c r="L68" s="9">
        <f t="shared" si="1"/>
        <v>-2.106100733321618E-2</v>
      </c>
    </row>
    <row r="69" spans="2:12" x14ac:dyDescent="0.2">
      <c r="B69" s="21" t="s">
        <v>126</v>
      </c>
      <c r="C69" s="22">
        <v>0.25037005709452315</v>
      </c>
      <c r="D69" s="23">
        <v>0.43327195624812448</v>
      </c>
      <c r="E69" s="24">
        <v>4729</v>
      </c>
      <c r="F69" s="25">
        <v>0</v>
      </c>
      <c r="G69" s="7"/>
      <c r="H69" s="21" t="s">
        <v>126</v>
      </c>
      <c r="I69" s="38">
        <v>4.0093403640718103E-2</v>
      </c>
      <c r="J69" s="32"/>
      <c r="K69" s="9">
        <f t="shared" si="2"/>
        <v>6.9368015743132588E-2</v>
      </c>
      <c r="L69" s="9">
        <f t="shared" si="1"/>
        <v>-2.316833022281212E-2</v>
      </c>
    </row>
    <row r="70" spans="2:12" x14ac:dyDescent="0.2">
      <c r="B70" s="21" t="s">
        <v>127</v>
      </c>
      <c r="C70" s="22">
        <v>2.4318037640093042E-2</v>
      </c>
      <c r="D70" s="23">
        <v>0.15405092994458713</v>
      </c>
      <c r="E70" s="24">
        <v>4729</v>
      </c>
      <c r="F70" s="25">
        <v>0</v>
      </c>
      <c r="G70" s="7"/>
      <c r="H70" s="21" t="s">
        <v>127</v>
      </c>
      <c r="I70" s="38">
        <v>4.7209734951552514E-2</v>
      </c>
      <c r="J70" s="32"/>
      <c r="K70" s="9">
        <f t="shared" si="2"/>
        <v>0.2990029781487879</v>
      </c>
      <c r="L70" s="9">
        <f t="shared" si="1"/>
        <v>-7.4523932568510204E-3</v>
      </c>
    </row>
    <row r="71" spans="2:12" x14ac:dyDescent="0.2">
      <c r="B71" s="21" t="s">
        <v>128</v>
      </c>
      <c r="C71" s="22">
        <v>0.24148868682596744</v>
      </c>
      <c r="D71" s="23">
        <v>0.4280311237548709</v>
      </c>
      <c r="E71" s="24">
        <v>4729</v>
      </c>
      <c r="F71" s="25">
        <v>0</v>
      </c>
      <c r="G71" s="7"/>
      <c r="H71" s="21" t="s">
        <v>128</v>
      </c>
      <c r="I71" s="38">
        <v>4.3767482693824099E-2</v>
      </c>
      <c r="J71" s="32"/>
      <c r="K71" s="9">
        <f t="shared" si="2"/>
        <v>7.756008600773269E-2</v>
      </c>
      <c r="L71" s="9">
        <f t="shared" si="1"/>
        <v>-2.4692951831845757E-2</v>
      </c>
    </row>
    <row r="72" spans="2:12" x14ac:dyDescent="0.2">
      <c r="B72" s="21" t="s">
        <v>129</v>
      </c>
      <c r="C72" s="22">
        <v>0.26369211249735675</v>
      </c>
      <c r="D72" s="23">
        <v>0.44068089134206295</v>
      </c>
      <c r="E72" s="24">
        <v>4729</v>
      </c>
      <c r="F72" s="25">
        <v>0</v>
      </c>
      <c r="G72" s="7"/>
      <c r="H72" s="21" t="s">
        <v>129</v>
      </c>
      <c r="I72" s="38">
        <v>-1.6885559775040953E-2</v>
      </c>
      <c r="J72" s="32"/>
      <c r="K72" s="9">
        <f t="shared" si="2"/>
        <v>-2.8213092719759789E-2</v>
      </c>
      <c r="L72" s="9">
        <f t="shared" ref="L72:L123" si="3">((0-C72)/D72)*I72</f>
        <v>1.0103884727610701E-2</v>
      </c>
    </row>
    <row r="73" spans="2:12" x14ac:dyDescent="0.2">
      <c r="B73" s="21" t="s">
        <v>130</v>
      </c>
      <c r="C73" s="22">
        <v>1.036159864664834E-2</v>
      </c>
      <c r="D73" s="23">
        <v>0.10127390953132184</v>
      </c>
      <c r="E73" s="24">
        <v>4729</v>
      </c>
      <c r="F73" s="25">
        <v>0</v>
      </c>
      <c r="G73" s="7"/>
      <c r="H73" s="21" t="s">
        <v>130</v>
      </c>
      <c r="I73" s="38">
        <v>2.1070811460139061E-2</v>
      </c>
      <c r="J73" s="32"/>
      <c r="K73" s="9">
        <f t="shared" si="2"/>
        <v>0.20590183853997143</v>
      </c>
      <c r="L73" s="9">
        <f t="shared" si="3"/>
        <v>-2.1558098479612388E-3</v>
      </c>
    </row>
    <row r="74" spans="2:12" x14ac:dyDescent="0.2">
      <c r="B74" s="21" t="s">
        <v>131</v>
      </c>
      <c r="C74" s="22">
        <v>9.5157538591668422E-2</v>
      </c>
      <c r="D74" s="23">
        <v>0.29346344345886222</v>
      </c>
      <c r="E74" s="24">
        <v>4729</v>
      </c>
      <c r="F74" s="25">
        <v>0</v>
      </c>
      <c r="G74" s="7"/>
      <c r="H74" s="21" t="s">
        <v>131</v>
      </c>
      <c r="I74" s="38">
        <v>6.6470422052001946E-2</v>
      </c>
      <c r="J74" s="32"/>
      <c r="K74" s="9">
        <f t="shared" si="2"/>
        <v>0.20494975316683783</v>
      </c>
      <c r="L74" s="9">
        <f t="shared" si="3"/>
        <v>-2.1553491218760695E-2</v>
      </c>
    </row>
    <row r="75" spans="2:12" x14ac:dyDescent="0.2">
      <c r="B75" s="21" t="s">
        <v>132</v>
      </c>
      <c r="C75" s="22">
        <v>0.25375343624444913</v>
      </c>
      <c r="D75" s="23">
        <v>0.43520418329358573</v>
      </c>
      <c r="E75" s="24">
        <v>4729</v>
      </c>
      <c r="F75" s="25">
        <v>0</v>
      </c>
      <c r="G75" s="7"/>
      <c r="H75" s="21" t="s">
        <v>132</v>
      </c>
      <c r="I75" s="38">
        <v>3.1641053538038436E-2</v>
      </c>
      <c r="J75" s="32"/>
      <c r="K75" s="9">
        <f t="shared" si="2"/>
        <v>5.425505632246666E-2</v>
      </c>
      <c r="L75" s="9">
        <f t="shared" si="3"/>
        <v>-1.844887151798243E-2</v>
      </c>
    </row>
    <row r="76" spans="2:12" x14ac:dyDescent="0.2">
      <c r="B76" s="21" t="s">
        <v>133</v>
      </c>
      <c r="C76" s="22">
        <v>3.6794248255445125E-2</v>
      </c>
      <c r="D76" s="23">
        <v>0.18827619980209889</v>
      </c>
      <c r="E76" s="24">
        <v>4729</v>
      </c>
      <c r="F76" s="25">
        <v>0</v>
      </c>
      <c r="G76" s="7"/>
      <c r="H76" s="21" t="s">
        <v>133</v>
      </c>
      <c r="I76" s="38">
        <v>7.6549630314199446E-3</v>
      </c>
      <c r="J76" s="32"/>
      <c r="K76" s="9">
        <f t="shared" si="2"/>
        <v>3.9162169350166733E-2</v>
      </c>
      <c r="L76" s="9">
        <f t="shared" si="3"/>
        <v>-1.4959862715541187E-3</v>
      </c>
    </row>
    <row r="77" spans="2:12" x14ac:dyDescent="0.2">
      <c r="B77" s="21" t="s">
        <v>134</v>
      </c>
      <c r="C77" s="22">
        <v>0.18375978008035526</v>
      </c>
      <c r="D77" s="23">
        <v>0.38732912042283812</v>
      </c>
      <c r="E77" s="24">
        <v>4729</v>
      </c>
      <c r="F77" s="25">
        <v>0</v>
      </c>
      <c r="G77" s="7"/>
      <c r="H77" s="21" t="s">
        <v>134</v>
      </c>
      <c r="I77" s="38">
        <v>3.8032287436650408E-2</v>
      </c>
      <c r="J77" s="32"/>
      <c r="K77" s="9">
        <f t="shared" si="2"/>
        <v>8.0147556753412258E-2</v>
      </c>
      <c r="L77" s="9">
        <f t="shared" si="3"/>
        <v>-1.8043582077387373E-2</v>
      </c>
    </row>
    <row r="78" spans="2:12" x14ac:dyDescent="0.2">
      <c r="B78" s="21" t="s">
        <v>135</v>
      </c>
      <c r="C78" s="22">
        <v>0.22922393740748573</v>
      </c>
      <c r="D78" s="23">
        <v>0.42037803565567095</v>
      </c>
      <c r="E78" s="24">
        <v>4729</v>
      </c>
      <c r="F78" s="25">
        <v>0</v>
      </c>
      <c r="G78" s="7"/>
      <c r="H78" s="21" t="s">
        <v>135</v>
      </c>
      <c r="I78" s="38">
        <v>-1.8442492063919926E-2</v>
      </c>
      <c r="J78" s="32"/>
      <c r="K78" s="9">
        <f t="shared" si="2"/>
        <v>-3.3814876638952988E-2</v>
      </c>
      <c r="L78" s="9">
        <f t="shared" si="3"/>
        <v>1.0056330940089174E-2</v>
      </c>
    </row>
    <row r="79" spans="2:12" x14ac:dyDescent="0.2">
      <c r="B79" s="21" t="s">
        <v>136</v>
      </c>
      <c r="C79" s="22">
        <v>3.8485937830408122E-2</v>
      </c>
      <c r="D79" s="23">
        <v>0.192386582556619</v>
      </c>
      <c r="E79" s="24">
        <v>4729</v>
      </c>
      <c r="F79" s="25">
        <v>0</v>
      </c>
      <c r="G79" s="7"/>
      <c r="H79" s="21" t="s">
        <v>136</v>
      </c>
      <c r="I79" s="38">
        <v>4.5165014334021508E-2</v>
      </c>
      <c r="J79" s="32"/>
      <c r="K79" s="9">
        <f t="shared" si="2"/>
        <v>0.22572674155939354</v>
      </c>
      <c r="L79" s="9">
        <f t="shared" si="3"/>
        <v>-9.0350268229183253E-3</v>
      </c>
    </row>
    <row r="80" spans="2:12" x14ac:dyDescent="0.2">
      <c r="B80" s="21" t="s">
        <v>137</v>
      </c>
      <c r="C80" s="22">
        <v>1.2687671812222456E-3</v>
      </c>
      <c r="D80" s="23">
        <v>3.5600918841496999E-2</v>
      </c>
      <c r="E80" s="24">
        <v>4729</v>
      </c>
      <c r="F80" s="25">
        <v>0</v>
      </c>
      <c r="G80" s="7"/>
      <c r="H80" s="21" t="s">
        <v>137</v>
      </c>
      <c r="I80" s="38">
        <v>5.7392593650188789E-3</v>
      </c>
      <c r="J80" s="32"/>
      <c r="K80" s="9">
        <f t="shared" si="2"/>
        <v>0.16100645060909877</v>
      </c>
      <c r="L80" s="9">
        <f t="shared" si="3"/>
        <v>-2.045392131388085E-4</v>
      </c>
    </row>
    <row r="81" spans="2:12" x14ac:dyDescent="0.2">
      <c r="B81" s="21" t="s">
        <v>138</v>
      </c>
      <c r="C81" s="22">
        <v>6.2803975470501164E-2</v>
      </c>
      <c r="D81" s="23">
        <v>0.24263570491010247</v>
      </c>
      <c r="E81" s="24">
        <v>4729</v>
      </c>
      <c r="F81" s="25">
        <v>0</v>
      </c>
      <c r="G81" s="7"/>
      <c r="H81" s="21" t="s">
        <v>138</v>
      </c>
      <c r="I81" s="38">
        <v>-6.1204597173277258E-3</v>
      </c>
      <c r="J81" s="32"/>
      <c r="K81" s="9">
        <f t="shared" si="2"/>
        <v>-2.3640669527585489E-2</v>
      </c>
      <c r="L81" s="9">
        <f t="shared" si="3"/>
        <v>1.5842235671689735E-3</v>
      </c>
    </row>
    <row r="82" spans="2:12" x14ac:dyDescent="0.2">
      <c r="B82" s="21" t="s">
        <v>139</v>
      </c>
      <c r="C82" s="22">
        <v>1.0150137449777965E-2</v>
      </c>
      <c r="D82" s="23">
        <v>0.10024588362247824</v>
      </c>
      <c r="E82" s="24">
        <v>4729</v>
      </c>
      <c r="F82" s="25">
        <v>0</v>
      </c>
      <c r="G82" s="7"/>
      <c r="H82" s="21" t="s">
        <v>139</v>
      </c>
      <c r="I82" s="38">
        <v>-3.5744426060449019E-3</v>
      </c>
      <c r="J82" s="32"/>
      <c r="K82" s="9">
        <f t="shared" si="2"/>
        <v>-3.529483101382766E-2</v>
      </c>
      <c r="L82" s="9">
        <f t="shared" si="3"/>
        <v>3.6192093327573762E-4</v>
      </c>
    </row>
    <row r="83" spans="2:12" x14ac:dyDescent="0.2">
      <c r="B83" s="21" t="s">
        <v>140</v>
      </c>
      <c r="C83" s="22">
        <v>4.4406851342778603E-3</v>
      </c>
      <c r="D83" s="23">
        <v>6.6497372205157626E-2</v>
      </c>
      <c r="E83" s="24">
        <v>4729</v>
      </c>
      <c r="F83" s="25">
        <v>0</v>
      </c>
      <c r="G83" s="7"/>
      <c r="H83" s="21" t="s">
        <v>140</v>
      </c>
      <c r="I83" s="38">
        <v>-1.2443010252759226E-3</v>
      </c>
      <c r="J83" s="32"/>
      <c r="K83" s="9">
        <f t="shared" si="2"/>
        <v>-1.8628938785558987E-2</v>
      </c>
      <c r="L83" s="9">
        <f t="shared" si="3"/>
        <v>8.309424691944324E-5</v>
      </c>
    </row>
    <row r="84" spans="2:12" x14ac:dyDescent="0.2">
      <c r="B84" s="21" t="s">
        <v>141</v>
      </c>
      <c r="C84" s="22">
        <v>5.7094523155001055E-3</v>
      </c>
      <c r="D84" s="23">
        <v>7.5352870934665223E-2</v>
      </c>
      <c r="E84" s="24">
        <v>4729</v>
      </c>
      <c r="F84" s="25">
        <v>0</v>
      </c>
      <c r="G84" s="7"/>
      <c r="H84" s="21" t="s">
        <v>141</v>
      </c>
      <c r="I84" s="38">
        <v>-1.2546262255157617E-4</v>
      </c>
      <c r="J84" s="32"/>
      <c r="K84" s="9">
        <f t="shared" ref="K84:K123" si="4">((1-C84)/D84)*I84</f>
        <v>-1.6554949817227502E-3</v>
      </c>
      <c r="L84" s="9">
        <f t="shared" si="3"/>
        <v>9.5062451098499059E-6</v>
      </c>
    </row>
    <row r="85" spans="2:12" x14ac:dyDescent="0.2">
      <c r="B85" s="21" t="s">
        <v>142</v>
      </c>
      <c r="C85" s="22">
        <v>1.48022837809262E-3</v>
      </c>
      <c r="D85" s="23">
        <v>3.8449316192668941E-2</v>
      </c>
      <c r="E85" s="24">
        <v>4729</v>
      </c>
      <c r="F85" s="25">
        <v>0</v>
      </c>
      <c r="G85" s="7"/>
      <c r="H85" s="21" t="s">
        <v>142</v>
      </c>
      <c r="I85" s="38">
        <v>-4.7458351909575471E-4</v>
      </c>
      <c r="J85" s="32"/>
      <c r="K85" s="9">
        <f t="shared" si="4"/>
        <v>-1.2324823274577979E-2</v>
      </c>
      <c r="L85" s="9">
        <f t="shared" si="3"/>
        <v>1.8270597823389635E-5</v>
      </c>
    </row>
    <row r="86" spans="2:12" x14ac:dyDescent="0.2">
      <c r="B86" s="21" t="s">
        <v>143</v>
      </c>
      <c r="C86" s="22">
        <v>4.4406851342778603E-3</v>
      </c>
      <c r="D86" s="23">
        <v>6.6497372205152463E-2</v>
      </c>
      <c r="E86" s="24">
        <v>4729</v>
      </c>
      <c r="F86" s="25">
        <v>0</v>
      </c>
      <c r="G86" s="7"/>
      <c r="H86" s="21" t="s">
        <v>143</v>
      </c>
      <c r="I86" s="38">
        <v>8.2349016850083948E-3</v>
      </c>
      <c r="J86" s="32"/>
      <c r="K86" s="9">
        <f t="shared" si="4"/>
        <v>0.12328807601931525</v>
      </c>
      <c r="L86" s="9">
        <f t="shared" si="3"/>
        <v>-5.4992557272846648E-4</v>
      </c>
    </row>
    <row r="87" spans="2:12" x14ac:dyDescent="0.2">
      <c r="B87" s="21" t="s">
        <v>144</v>
      </c>
      <c r="C87" s="22">
        <v>8.4584478748149711E-4</v>
      </c>
      <c r="D87" s="23">
        <v>2.9074182429367632E-2</v>
      </c>
      <c r="E87" s="24">
        <v>4729</v>
      </c>
      <c r="F87" s="25">
        <v>0</v>
      </c>
      <c r="G87" s="7"/>
      <c r="H87" s="21" t="s">
        <v>144</v>
      </c>
      <c r="I87" s="38">
        <v>-5.8972337610540919E-4</v>
      </c>
      <c r="J87" s="32"/>
      <c r="K87" s="9">
        <f t="shared" si="4"/>
        <v>-2.0266246973345767E-2</v>
      </c>
      <c r="L87" s="9">
        <f t="shared" si="3"/>
        <v>1.7156611194366785E-5</v>
      </c>
    </row>
    <row r="88" spans="2:12" x14ac:dyDescent="0.2">
      <c r="B88" s="21" t="s">
        <v>145</v>
      </c>
      <c r="C88" s="22">
        <v>2.6221188411926413E-2</v>
      </c>
      <c r="D88" s="23">
        <v>0.15980938084411725</v>
      </c>
      <c r="E88" s="24">
        <v>4729</v>
      </c>
      <c r="F88" s="25">
        <v>0</v>
      </c>
      <c r="G88" s="7"/>
      <c r="H88" s="21" t="s">
        <v>145</v>
      </c>
      <c r="I88" s="38">
        <v>-1.8936454472049385E-3</v>
      </c>
      <c r="J88" s="32"/>
      <c r="K88" s="9">
        <f t="shared" si="4"/>
        <v>-1.1538695684873935E-2</v>
      </c>
      <c r="L88" s="9">
        <f t="shared" si="3"/>
        <v>3.10705377833739E-4</v>
      </c>
    </row>
    <row r="89" spans="2:12" x14ac:dyDescent="0.2">
      <c r="B89" s="21" t="s">
        <v>146</v>
      </c>
      <c r="C89" s="22">
        <v>0.81708606470712619</v>
      </c>
      <c r="D89" s="23">
        <v>0.38663683022712453</v>
      </c>
      <c r="E89" s="24">
        <v>4729</v>
      </c>
      <c r="F89" s="25">
        <v>0</v>
      </c>
      <c r="G89" s="7"/>
      <c r="H89" s="21" t="s">
        <v>146</v>
      </c>
      <c r="I89" s="38">
        <v>2.4504845119910423E-2</v>
      </c>
      <c r="J89" s="32"/>
      <c r="K89" s="9">
        <f t="shared" si="4"/>
        <v>1.1592991935072862E-2</v>
      </c>
      <c r="L89" s="9">
        <f t="shared" si="3"/>
        <v>-5.178649807759713E-2</v>
      </c>
    </row>
    <row r="90" spans="2:12" x14ac:dyDescent="0.2">
      <c r="B90" s="21" t="s">
        <v>147</v>
      </c>
      <c r="C90" s="22">
        <v>0.78008035525481079</v>
      </c>
      <c r="D90" s="23">
        <v>0.41423577766492853</v>
      </c>
      <c r="E90" s="24">
        <v>4729</v>
      </c>
      <c r="F90" s="25">
        <v>0</v>
      </c>
      <c r="G90" s="7"/>
      <c r="H90" s="21" t="s">
        <v>147</v>
      </c>
      <c r="I90" s="38">
        <v>-7.4264215570866932E-2</v>
      </c>
      <c r="J90" s="32"/>
      <c r="K90" s="9">
        <f t="shared" si="4"/>
        <v>-3.9427207368930205E-2</v>
      </c>
      <c r="L90" s="9">
        <f t="shared" si="3"/>
        <v>0.13985285383075344</v>
      </c>
    </row>
    <row r="91" spans="2:12" x14ac:dyDescent="0.2">
      <c r="B91" s="21" t="s">
        <v>148</v>
      </c>
      <c r="C91" s="22">
        <v>2.9604567561852401E-3</v>
      </c>
      <c r="D91" s="23">
        <v>5.4335225705004903E-2</v>
      </c>
      <c r="E91" s="24">
        <v>4729</v>
      </c>
      <c r="F91" s="25">
        <v>0</v>
      </c>
      <c r="G91" s="7"/>
      <c r="H91" s="21" t="s">
        <v>148</v>
      </c>
      <c r="I91" s="38">
        <v>-8.080880894759478E-4</v>
      </c>
      <c r="J91" s="32"/>
      <c r="K91" s="9">
        <f t="shared" si="4"/>
        <v>-1.4828240228652477E-2</v>
      </c>
      <c r="L91" s="9">
        <f t="shared" si="3"/>
        <v>4.4028709056444262E-5</v>
      </c>
    </row>
    <row r="92" spans="2:12" x14ac:dyDescent="0.2">
      <c r="B92" s="21" t="s">
        <v>149</v>
      </c>
      <c r="C92" s="22">
        <v>6.3438359061112281E-4</v>
      </c>
      <c r="D92" s="23">
        <v>2.5181644879523325E-2</v>
      </c>
      <c r="E92" s="24">
        <v>4729</v>
      </c>
      <c r="F92" s="25">
        <v>0</v>
      </c>
      <c r="G92" s="7"/>
      <c r="H92" s="21" t="s">
        <v>149</v>
      </c>
      <c r="I92" s="38">
        <v>5.8819405164448925E-4</v>
      </c>
      <c r="J92" s="32"/>
      <c r="K92" s="9">
        <f t="shared" si="4"/>
        <v>2.3343229316525809E-2</v>
      </c>
      <c r="L92" s="9">
        <f t="shared" si="3"/>
        <v>-1.4817961902153497E-5</v>
      </c>
    </row>
    <row r="93" spans="2:12" x14ac:dyDescent="0.2">
      <c r="B93" s="21" t="s">
        <v>150</v>
      </c>
      <c r="C93" s="22">
        <v>1.2687671812222456E-3</v>
      </c>
      <c r="D93" s="23">
        <v>3.5600918841497006E-2</v>
      </c>
      <c r="E93" s="24">
        <v>4729</v>
      </c>
      <c r="F93" s="25">
        <v>0</v>
      </c>
      <c r="G93" s="7"/>
      <c r="H93" s="21" t="s">
        <v>150</v>
      </c>
      <c r="I93" s="38">
        <v>8.1200580718041281E-3</v>
      </c>
      <c r="J93" s="32"/>
      <c r="K93" s="9">
        <f t="shared" si="4"/>
        <v>0.22779624438120238</v>
      </c>
      <c r="L93" s="9">
        <f t="shared" si="3"/>
        <v>-2.8938756432081599E-4</v>
      </c>
    </row>
    <row r="94" spans="2:12" x14ac:dyDescent="0.2">
      <c r="B94" s="21" t="s">
        <v>151</v>
      </c>
      <c r="C94" s="22">
        <v>3.108479593994502E-2</v>
      </c>
      <c r="D94" s="23">
        <v>0.17356526625184837</v>
      </c>
      <c r="E94" s="24">
        <v>4729</v>
      </c>
      <c r="F94" s="25">
        <v>0</v>
      </c>
      <c r="G94" s="7"/>
      <c r="H94" s="21" t="s">
        <v>151</v>
      </c>
      <c r="I94" s="38">
        <v>4.7046943352074586E-2</v>
      </c>
      <c r="J94" s="32"/>
      <c r="K94" s="9">
        <f t="shared" si="4"/>
        <v>0.26263606597550876</v>
      </c>
      <c r="L94" s="9">
        <f t="shared" si="3"/>
        <v>-8.425906088694847E-3</v>
      </c>
    </row>
    <row r="95" spans="2:12" x14ac:dyDescent="0.2">
      <c r="B95" s="21" t="s">
        <v>152</v>
      </c>
      <c r="C95" s="22">
        <v>0.17953055614294777</v>
      </c>
      <c r="D95" s="23">
        <v>0.38383654103764597</v>
      </c>
      <c r="E95" s="24">
        <v>4729</v>
      </c>
      <c r="F95" s="25">
        <v>0</v>
      </c>
      <c r="G95" s="7"/>
      <c r="H95" s="21" t="s">
        <v>152</v>
      </c>
      <c r="I95" s="38">
        <v>5.6749239713095687E-2</v>
      </c>
      <c r="J95" s="32"/>
      <c r="K95" s="9">
        <f t="shared" si="4"/>
        <v>0.12130428494599095</v>
      </c>
      <c r="L95" s="9">
        <f t="shared" si="3"/>
        <v>-2.6543128329676889E-2</v>
      </c>
    </row>
    <row r="96" spans="2:12" x14ac:dyDescent="0.2">
      <c r="B96" s="21" t="s">
        <v>153</v>
      </c>
      <c r="C96" s="22">
        <v>4.4406851342778603E-3</v>
      </c>
      <c r="D96" s="23">
        <v>6.6497372205152672E-2</v>
      </c>
      <c r="E96" s="24">
        <v>4729</v>
      </c>
      <c r="F96" s="25">
        <v>0</v>
      </c>
      <c r="G96" s="7"/>
      <c r="H96" s="21" t="s">
        <v>153</v>
      </c>
      <c r="I96" s="38">
        <v>8.3426212291970673E-3</v>
      </c>
      <c r="J96" s="32"/>
      <c r="K96" s="9">
        <f t="shared" si="4"/>
        <v>0.12490078930487555</v>
      </c>
      <c r="L96" s="9">
        <f t="shared" si="3"/>
        <v>-5.5711906869209565E-4</v>
      </c>
    </row>
    <row r="97" spans="2:12" x14ac:dyDescent="0.2">
      <c r="B97" s="21" t="s">
        <v>154</v>
      </c>
      <c r="C97" s="22">
        <v>2.326073165574117E-3</v>
      </c>
      <c r="D97" s="23">
        <v>4.8178349733825211E-2</v>
      </c>
      <c r="E97" s="24">
        <v>4729</v>
      </c>
      <c r="F97" s="25">
        <v>0</v>
      </c>
      <c r="G97" s="7"/>
      <c r="H97" s="21" t="s">
        <v>154</v>
      </c>
      <c r="I97" s="38">
        <v>-1.1191271241564077E-3</v>
      </c>
      <c r="J97" s="32"/>
      <c r="K97" s="9">
        <f t="shared" si="4"/>
        <v>-2.3174806915400605E-2</v>
      </c>
      <c r="L97" s="9">
        <f t="shared" si="3"/>
        <v>5.4031978819289244E-5</v>
      </c>
    </row>
    <row r="98" spans="2:12" x14ac:dyDescent="0.2">
      <c r="B98" s="21" t="s">
        <v>155</v>
      </c>
      <c r="C98" s="22">
        <v>0.21463311482342989</v>
      </c>
      <c r="D98" s="23">
        <v>0.41061100021440028</v>
      </c>
      <c r="E98" s="24">
        <v>4729</v>
      </c>
      <c r="F98" s="25">
        <v>0</v>
      </c>
      <c r="G98" s="7"/>
      <c r="H98" s="21" t="s">
        <v>155</v>
      </c>
      <c r="I98" s="38">
        <v>-2.7744970438389284E-2</v>
      </c>
      <c r="J98" s="32"/>
      <c r="K98" s="9">
        <f t="shared" si="4"/>
        <v>-5.3067212035566948E-2</v>
      </c>
      <c r="L98" s="9">
        <f t="shared" si="3"/>
        <v>1.4502751808319995E-2</v>
      </c>
    </row>
    <row r="99" spans="2:12" x14ac:dyDescent="0.2">
      <c r="B99" s="21" t="s">
        <v>156</v>
      </c>
      <c r="C99" s="22">
        <v>0.32945654472404312</v>
      </c>
      <c r="D99" s="23">
        <v>0.47006558550747812</v>
      </c>
      <c r="E99" s="24">
        <v>4729</v>
      </c>
      <c r="F99" s="25">
        <v>0</v>
      </c>
      <c r="G99" s="7"/>
      <c r="H99" s="21" t="s">
        <v>156</v>
      </c>
      <c r="I99" s="38">
        <v>-1.4018168675989321E-2</v>
      </c>
      <c r="J99" s="32"/>
      <c r="K99" s="9">
        <f t="shared" si="4"/>
        <v>-1.9996765452402015E-2</v>
      </c>
      <c r="L99" s="9">
        <f t="shared" si="3"/>
        <v>9.824963915118997E-3</v>
      </c>
    </row>
    <row r="100" spans="2:12" x14ac:dyDescent="0.2">
      <c r="B100" s="21" t="s">
        <v>157</v>
      </c>
      <c r="C100" s="22">
        <v>2.2203425671389301E-2</v>
      </c>
      <c r="D100" s="23">
        <v>0.14736018948520752</v>
      </c>
      <c r="E100" s="24">
        <v>4729</v>
      </c>
      <c r="F100" s="25">
        <v>0</v>
      </c>
      <c r="G100" s="7"/>
      <c r="H100" s="21" t="s">
        <v>157</v>
      </c>
      <c r="I100" s="38">
        <v>-3.6168936278699764E-3</v>
      </c>
      <c r="J100" s="32"/>
      <c r="K100" s="9">
        <f t="shared" si="4"/>
        <v>-2.3999604040935749E-2</v>
      </c>
      <c r="L100" s="9">
        <f t="shared" si="3"/>
        <v>5.4497370767695797E-4</v>
      </c>
    </row>
    <row r="101" spans="2:12" x14ac:dyDescent="0.2">
      <c r="B101" s="21" t="s">
        <v>158</v>
      </c>
      <c r="C101" s="22">
        <v>6.9570733770353138E-2</v>
      </c>
      <c r="D101" s="23">
        <v>0.25444908663255517</v>
      </c>
      <c r="E101" s="24">
        <v>4729</v>
      </c>
      <c r="F101" s="25">
        <v>0</v>
      </c>
      <c r="G101" s="7"/>
      <c r="H101" s="21" t="s">
        <v>158</v>
      </c>
      <c r="I101" s="38">
        <v>-1.3308749209044839E-2</v>
      </c>
      <c r="J101" s="32"/>
      <c r="K101" s="9">
        <f t="shared" si="4"/>
        <v>-4.8665333897966817E-2</v>
      </c>
      <c r="L101" s="9">
        <f t="shared" si="3"/>
        <v>3.6388397391888825E-3</v>
      </c>
    </row>
    <row r="102" spans="2:12" x14ac:dyDescent="0.2">
      <c r="B102" s="21" t="s">
        <v>159</v>
      </c>
      <c r="C102" s="22">
        <v>9.9386762529075912E-3</v>
      </c>
      <c r="D102" s="23">
        <v>9.9206754629669963E-2</v>
      </c>
      <c r="E102" s="24">
        <v>4729</v>
      </c>
      <c r="F102" s="25">
        <v>0</v>
      </c>
      <c r="G102" s="7"/>
      <c r="H102" s="21" t="s">
        <v>159</v>
      </c>
      <c r="I102" s="38">
        <v>-1.5043851136771778E-5</v>
      </c>
      <c r="J102" s="32"/>
      <c r="K102" s="9">
        <f t="shared" si="4"/>
        <v>-1.5013428497208386E-4</v>
      </c>
      <c r="L102" s="9">
        <f t="shared" si="3"/>
        <v>1.5071147786603888E-6</v>
      </c>
    </row>
    <row r="103" spans="2:12" x14ac:dyDescent="0.2">
      <c r="B103" s="21" t="s">
        <v>160</v>
      </c>
      <c r="C103" s="22">
        <v>0.21632480439839288</v>
      </c>
      <c r="D103" s="23">
        <v>0.41178178645668428</v>
      </c>
      <c r="E103" s="24">
        <v>4729</v>
      </c>
      <c r="F103" s="25">
        <v>0</v>
      </c>
      <c r="G103" s="7"/>
      <c r="H103" s="21" t="s">
        <v>160</v>
      </c>
      <c r="I103" s="38">
        <v>5.646005468092969E-2</v>
      </c>
      <c r="J103" s="32"/>
      <c r="K103" s="9">
        <f t="shared" si="4"/>
        <v>0.10745095060295808</v>
      </c>
      <c r="L103" s="9">
        <f t="shared" si="3"/>
        <v>-2.966063747081114E-2</v>
      </c>
    </row>
    <row r="104" spans="2:12" x14ac:dyDescent="0.2">
      <c r="B104" s="21" t="s">
        <v>161</v>
      </c>
      <c r="C104" s="22">
        <v>0.11482342990061324</v>
      </c>
      <c r="D104" s="23">
        <v>0.31884244870934453</v>
      </c>
      <c r="E104" s="24">
        <v>4729</v>
      </c>
      <c r="F104" s="25">
        <v>0</v>
      </c>
      <c r="G104" s="7"/>
      <c r="H104" s="21" t="s">
        <v>161</v>
      </c>
      <c r="I104" s="38">
        <v>-1.2092835120676867E-2</v>
      </c>
      <c r="J104" s="32"/>
      <c r="K104" s="9">
        <f t="shared" si="4"/>
        <v>-3.3572362645653074E-2</v>
      </c>
      <c r="L104" s="9">
        <f t="shared" si="3"/>
        <v>4.3549433627782172E-3</v>
      </c>
    </row>
    <row r="105" spans="2:12" x14ac:dyDescent="0.2">
      <c r="B105" s="21" t="s">
        <v>162</v>
      </c>
      <c r="C105" s="22">
        <v>8.4584478748149711E-4</v>
      </c>
      <c r="D105" s="23">
        <v>2.9074182429367663E-2</v>
      </c>
      <c r="E105" s="24">
        <v>4729</v>
      </c>
      <c r="F105" s="25">
        <v>0</v>
      </c>
      <c r="G105" s="7"/>
      <c r="H105" s="21" t="s">
        <v>162</v>
      </c>
      <c r="I105" s="38">
        <v>2.8364362989016967E-3</v>
      </c>
      <c r="J105" s="32"/>
      <c r="K105" s="9">
        <f t="shared" si="4"/>
        <v>9.747607248899294E-2</v>
      </c>
      <c r="L105" s="9">
        <f t="shared" si="3"/>
        <v>-8.2519426445708309E-5</v>
      </c>
    </row>
    <row r="106" spans="2:12" x14ac:dyDescent="0.2">
      <c r="B106" s="21" t="s">
        <v>163</v>
      </c>
      <c r="C106" s="22">
        <v>1.184182702474096E-2</v>
      </c>
      <c r="D106" s="23">
        <v>0.10818536460522833</v>
      </c>
      <c r="E106" s="24">
        <v>4729</v>
      </c>
      <c r="F106" s="25">
        <v>0</v>
      </c>
      <c r="G106" s="7"/>
      <c r="H106" s="21" t="s">
        <v>163</v>
      </c>
      <c r="I106" s="38">
        <v>2.6037229553708754E-2</v>
      </c>
      <c r="J106" s="32"/>
      <c r="K106" s="9">
        <f t="shared" si="4"/>
        <v>0.23782238271337164</v>
      </c>
      <c r="L106" s="9">
        <f t="shared" si="3"/>
        <v>-2.8500007344208884E-3</v>
      </c>
    </row>
    <row r="107" spans="2:12" x14ac:dyDescent="0.2">
      <c r="B107" s="21" t="s">
        <v>164</v>
      </c>
      <c r="C107" s="22">
        <v>8.0355254810742221E-3</v>
      </c>
      <c r="D107" s="23">
        <v>8.9289650663875217E-2</v>
      </c>
      <c r="E107" s="24">
        <v>4729</v>
      </c>
      <c r="F107" s="25">
        <v>0</v>
      </c>
      <c r="G107" s="7"/>
      <c r="H107" s="21" t="s">
        <v>164</v>
      </c>
      <c r="I107" s="38">
        <v>-3.7650854855868889E-3</v>
      </c>
      <c r="J107" s="32"/>
      <c r="K107" s="9">
        <f t="shared" si="4"/>
        <v>-4.1828263605695457E-2</v>
      </c>
      <c r="L107" s="9">
        <f t="shared" si="3"/>
        <v>3.3883479365091174E-4</v>
      </c>
    </row>
    <row r="108" spans="2:12" x14ac:dyDescent="0.2">
      <c r="B108" s="21" t="s">
        <v>165</v>
      </c>
      <c r="C108" s="22">
        <v>2.368365404948192E-2</v>
      </c>
      <c r="D108" s="23">
        <v>0.15207770769081808</v>
      </c>
      <c r="E108" s="24">
        <v>4729</v>
      </c>
      <c r="F108" s="25">
        <v>0</v>
      </c>
      <c r="G108" s="7"/>
      <c r="H108" s="21" t="s">
        <v>165</v>
      </c>
      <c r="I108" s="38">
        <v>-6.5848378616526542E-3</v>
      </c>
      <c r="J108" s="32"/>
      <c r="K108" s="9">
        <f t="shared" si="4"/>
        <v>-4.2273683220131128E-2</v>
      </c>
      <c r="L108" s="9">
        <f t="shared" si="3"/>
        <v>1.0254824606139672E-3</v>
      </c>
    </row>
    <row r="109" spans="2:12" ht="24" x14ac:dyDescent="0.2">
      <c r="B109" s="21" t="s">
        <v>166</v>
      </c>
      <c r="C109" s="22">
        <v>0.15182913935292874</v>
      </c>
      <c r="D109" s="23">
        <v>0.358893144132581</v>
      </c>
      <c r="E109" s="24">
        <v>4729</v>
      </c>
      <c r="F109" s="25">
        <v>0</v>
      </c>
      <c r="G109" s="7"/>
      <c r="H109" s="21" t="s">
        <v>166</v>
      </c>
      <c r="I109" s="38">
        <v>-2.166166315805081E-2</v>
      </c>
      <c r="J109" s="32"/>
      <c r="K109" s="9">
        <f t="shared" si="4"/>
        <v>-5.1192929662160672E-2</v>
      </c>
      <c r="L109" s="9">
        <f t="shared" si="3"/>
        <v>9.1639300666744861E-3</v>
      </c>
    </row>
    <row r="110" spans="2:12" x14ac:dyDescent="0.2">
      <c r="B110" s="21" t="s">
        <v>167</v>
      </c>
      <c r="C110" s="22">
        <v>1.6916895749629942E-3</v>
      </c>
      <c r="D110" s="23">
        <v>4.1099695356754624E-2</v>
      </c>
      <c r="E110" s="24">
        <v>4729</v>
      </c>
      <c r="F110" s="25">
        <v>0</v>
      </c>
      <c r="G110" s="7"/>
      <c r="H110" s="21" t="s">
        <v>167</v>
      </c>
      <c r="I110" s="38">
        <v>-5.8196390803974204E-4</v>
      </c>
      <c r="J110" s="32"/>
      <c r="K110" s="9">
        <f t="shared" si="4"/>
        <v>-1.4135856743473989E-2</v>
      </c>
      <c r="L110" s="9">
        <f t="shared" si="3"/>
        <v>2.3954004225331905E-5</v>
      </c>
    </row>
    <row r="111" spans="2:12" x14ac:dyDescent="0.2">
      <c r="B111" s="21" t="s">
        <v>168</v>
      </c>
      <c r="C111" s="22">
        <v>1.0150137449777965E-2</v>
      </c>
      <c r="D111" s="23">
        <v>0.10024588362247852</v>
      </c>
      <c r="E111" s="24">
        <v>4729</v>
      </c>
      <c r="F111" s="25">
        <v>0</v>
      </c>
      <c r="G111" s="7"/>
      <c r="H111" s="21" t="s">
        <v>168</v>
      </c>
      <c r="I111" s="38">
        <v>-3.9187505219555182E-3</v>
      </c>
      <c r="J111" s="32"/>
      <c r="K111" s="9">
        <f t="shared" si="4"/>
        <v>-3.8694602963791756E-2</v>
      </c>
      <c r="L111" s="9">
        <f t="shared" si="3"/>
        <v>3.9678294002606365E-4</v>
      </c>
    </row>
    <row r="112" spans="2:12" x14ac:dyDescent="0.2">
      <c r="B112" s="21" t="s">
        <v>169</v>
      </c>
      <c r="C112" s="22">
        <v>2.9181645168111652E-2</v>
      </c>
      <c r="D112" s="23">
        <v>0.1683332074559514</v>
      </c>
      <c r="E112" s="24">
        <v>4729</v>
      </c>
      <c r="F112" s="25">
        <v>0</v>
      </c>
      <c r="G112" s="7"/>
      <c r="H112" s="21" t="s">
        <v>169</v>
      </c>
      <c r="I112" s="38">
        <v>-7.9863336356342275E-3</v>
      </c>
      <c r="J112" s="32"/>
      <c r="K112" s="9">
        <f t="shared" si="4"/>
        <v>-4.6059119281701054E-2</v>
      </c>
      <c r="L112" s="9">
        <f t="shared" si="3"/>
        <v>1.3844823482628502E-3</v>
      </c>
    </row>
    <row r="113" spans="2:13" x14ac:dyDescent="0.2">
      <c r="B113" s="21" t="s">
        <v>170</v>
      </c>
      <c r="C113" s="22">
        <v>0.33368576866145061</v>
      </c>
      <c r="D113" s="23">
        <v>0.4715788402710902</v>
      </c>
      <c r="E113" s="24">
        <v>4729</v>
      </c>
      <c r="F113" s="25">
        <v>0</v>
      </c>
      <c r="G113" s="7"/>
      <c r="H113" s="21" t="s">
        <v>170</v>
      </c>
      <c r="I113" s="38">
        <v>-2.0099432024049763E-2</v>
      </c>
      <c r="J113" s="32"/>
      <c r="K113" s="9">
        <f t="shared" si="4"/>
        <v>-2.8399360734140136E-2</v>
      </c>
      <c r="L113" s="9">
        <f t="shared" si="3"/>
        <v>1.4222212389232982E-2</v>
      </c>
    </row>
    <row r="114" spans="2:13" x14ac:dyDescent="0.2">
      <c r="B114" s="21" t="s">
        <v>171</v>
      </c>
      <c r="C114" s="22">
        <v>2.368365404948192E-2</v>
      </c>
      <c r="D114" s="23">
        <v>0.15207770769081916</v>
      </c>
      <c r="E114" s="24">
        <v>4729</v>
      </c>
      <c r="F114" s="25">
        <v>0</v>
      </c>
      <c r="G114" s="7"/>
      <c r="H114" s="21" t="s">
        <v>171</v>
      </c>
      <c r="I114" s="38">
        <v>-8.4463482758501806E-3</v>
      </c>
      <c r="J114" s="32"/>
      <c r="K114" s="9">
        <f t="shared" si="4"/>
        <v>-5.4224304209454705E-2</v>
      </c>
      <c r="L114" s="9">
        <f t="shared" si="3"/>
        <v>1.315382731526733E-3</v>
      </c>
    </row>
    <row r="115" spans="2:13" ht="24" x14ac:dyDescent="0.2">
      <c r="B115" s="21" t="s">
        <v>172</v>
      </c>
      <c r="C115" s="22">
        <v>2.9816028758722773E-2</v>
      </c>
      <c r="D115" s="23">
        <v>0.17009747624997837</v>
      </c>
      <c r="E115" s="24">
        <v>4729</v>
      </c>
      <c r="F115" s="25">
        <v>0</v>
      </c>
      <c r="G115" s="7"/>
      <c r="H115" s="21" t="s">
        <v>172</v>
      </c>
      <c r="I115" s="38">
        <v>2.8991591559145127E-2</v>
      </c>
      <c r="J115" s="32"/>
      <c r="K115" s="9">
        <f t="shared" si="4"/>
        <v>0.16535916964529382</v>
      </c>
      <c r="L115" s="9">
        <f t="shared" si="3"/>
        <v>-5.0818750915401986E-3</v>
      </c>
    </row>
    <row r="116" spans="2:13" x14ac:dyDescent="0.2">
      <c r="B116" s="21" t="s">
        <v>173</v>
      </c>
      <c r="C116" s="22">
        <v>3.9754705011630365E-2</v>
      </c>
      <c r="D116" s="23">
        <v>0.19540302588475481</v>
      </c>
      <c r="E116" s="24">
        <v>4729</v>
      </c>
      <c r="F116" s="25">
        <v>0</v>
      </c>
      <c r="G116" s="7"/>
      <c r="H116" s="21" t="s">
        <v>173</v>
      </c>
      <c r="I116" s="38">
        <v>1.0866358976309031E-2</v>
      </c>
      <c r="J116" s="32"/>
      <c r="K116" s="9">
        <f t="shared" si="4"/>
        <v>5.3399224671215627E-2</v>
      </c>
      <c r="L116" s="9">
        <f t="shared" si="3"/>
        <v>-2.2107584757076718E-3</v>
      </c>
    </row>
    <row r="117" spans="2:13" x14ac:dyDescent="0.2">
      <c r="B117" s="21" t="s">
        <v>174</v>
      </c>
      <c r="C117" s="22">
        <v>7.1262423345316128E-2</v>
      </c>
      <c r="D117" s="23">
        <v>0.25728989232251842</v>
      </c>
      <c r="E117" s="24">
        <v>4729</v>
      </c>
      <c r="F117" s="25">
        <v>0</v>
      </c>
      <c r="G117" s="7"/>
      <c r="H117" s="21" t="s">
        <v>174</v>
      </c>
      <c r="I117" s="38">
        <v>5.2897621431410587E-2</v>
      </c>
      <c r="J117" s="32"/>
      <c r="K117" s="9">
        <f t="shared" si="4"/>
        <v>0.1909441847696921</v>
      </c>
      <c r="L117" s="9">
        <f t="shared" si="3"/>
        <v>-1.4651227292209979E-2</v>
      </c>
    </row>
    <row r="118" spans="2:13" x14ac:dyDescent="0.2">
      <c r="B118" s="21" t="s">
        <v>175</v>
      </c>
      <c r="C118" s="22">
        <v>0.27341932755339393</v>
      </c>
      <c r="D118" s="23">
        <v>0.4457613900885764</v>
      </c>
      <c r="E118" s="24">
        <v>4729</v>
      </c>
      <c r="F118" s="25">
        <v>0</v>
      </c>
      <c r="G118" s="7"/>
      <c r="H118" s="21" t="s">
        <v>175</v>
      </c>
      <c r="I118" s="38">
        <v>2.0299089355059773E-3</v>
      </c>
      <c r="J118" s="32"/>
      <c r="K118" s="9">
        <f t="shared" si="4"/>
        <v>3.3087042354032373E-3</v>
      </c>
      <c r="L118" s="9">
        <f t="shared" si="3"/>
        <v>-1.2450973737998794E-3</v>
      </c>
    </row>
    <row r="119" spans="2:13" ht="24" x14ac:dyDescent="0.2">
      <c r="B119" s="21" t="s">
        <v>176</v>
      </c>
      <c r="C119" s="22">
        <v>7.8240642842038483E-3</v>
      </c>
      <c r="D119" s="23">
        <v>8.8116344628388008E-2</v>
      </c>
      <c r="E119" s="24">
        <v>4729</v>
      </c>
      <c r="F119" s="25">
        <v>0</v>
      </c>
      <c r="G119" s="7"/>
      <c r="H119" s="21" t="s">
        <v>176</v>
      </c>
      <c r="I119" s="38">
        <v>-3.9078486883958744E-3</v>
      </c>
      <c r="J119" s="32"/>
      <c r="K119" s="9">
        <f t="shared" si="4"/>
        <v>-4.400175070126322E-2</v>
      </c>
      <c r="L119" s="9">
        <f t="shared" si="3"/>
        <v>3.4698737765275769E-4</v>
      </c>
    </row>
    <row r="120" spans="2:13" x14ac:dyDescent="0.2">
      <c r="B120" s="21" t="s">
        <v>177</v>
      </c>
      <c r="C120" s="22">
        <v>4.017762740537111E-3</v>
      </c>
      <c r="D120" s="23">
        <v>6.3265051090586513E-2</v>
      </c>
      <c r="E120" s="24">
        <v>4729</v>
      </c>
      <c r="F120" s="25">
        <v>0</v>
      </c>
      <c r="G120" s="7"/>
      <c r="H120" s="21" t="s">
        <v>177</v>
      </c>
      <c r="I120" s="38">
        <v>1.1771252350839896E-3</v>
      </c>
      <c r="J120" s="32"/>
      <c r="K120" s="9">
        <f t="shared" si="4"/>
        <v>1.8531492584979027E-2</v>
      </c>
      <c r="L120" s="9">
        <f t="shared" si="3"/>
        <v>-7.4755490257877153E-5</v>
      </c>
    </row>
    <row r="121" spans="2:13" x14ac:dyDescent="0.2">
      <c r="B121" s="21" t="s">
        <v>47</v>
      </c>
      <c r="C121" s="22">
        <v>0.6538380207231973</v>
      </c>
      <c r="D121" s="23">
        <v>0.47579589566582953</v>
      </c>
      <c r="E121" s="24">
        <v>4729</v>
      </c>
      <c r="F121" s="25">
        <v>0</v>
      </c>
      <c r="G121" s="7"/>
      <c r="H121" s="21" t="s">
        <v>47</v>
      </c>
      <c r="I121" s="38">
        <v>-4.6037262031836584E-2</v>
      </c>
      <c r="J121" s="32"/>
      <c r="K121" s="9">
        <f t="shared" si="4"/>
        <v>-3.3494088306760185E-2</v>
      </c>
      <c r="L121" s="9">
        <f t="shared" si="3"/>
        <v>6.3264337840258103E-2</v>
      </c>
    </row>
    <row r="122" spans="2:13" ht="15.75" thickBot="1" x14ac:dyDescent="0.25">
      <c r="B122" s="26" t="s">
        <v>48</v>
      </c>
      <c r="C122" s="27">
        <v>3.1414675407062802</v>
      </c>
      <c r="D122" s="28">
        <v>1.7925606640204996</v>
      </c>
      <c r="E122" s="29">
        <v>4729</v>
      </c>
      <c r="F122" s="30">
        <v>0</v>
      </c>
      <c r="G122" s="7"/>
      <c r="H122" s="26" t="s">
        <v>48</v>
      </c>
      <c r="I122" s="39">
        <v>-2.2310245678608343E-2</v>
      </c>
      <c r="J122" s="32"/>
      <c r="K122" s="9"/>
      <c r="L122" s="9"/>
      <c r="M122" s="2" t="str">
        <f>"((memsleep-"&amp;C122&amp;")/"&amp;D122&amp;")*("&amp;I122&amp;")"</f>
        <v>((memsleep-3.14146754070628)/1.7925606640205)*(-0.0223102456786083)</v>
      </c>
    </row>
    <row r="123" spans="2:13" ht="24" customHeight="1" thickTop="1" x14ac:dyDescent="0.2">
      <c r="B123" s="31" t="s">
        <v>46</v>
      </c>
      <c r="C123" s="31"/>
      <c r="D123" s="31"/>
      <c r="E123" s="31"/>
      <c r="F123" s="31"/>
      <c r="G123" s="7"/>
      <c r="H123" s="31" t="s">
        <v>7</v>
      </c>
      <c r="I123" s="31"/>
      <c r="J123" s="32"/>
      <c r="K123" s="9"/>
      <c r="L123" s="9"/>
    </row>
  </sheetData>
  <mergeCells count="7">
    <mergeCell ref="K5:L5"/>
    <mergeCell ref="B5:F5"/>
    <mergeCell ref="B6"/>
    <mergeCell ref="B123:F123"/>
    <mergeCell ref="H4:I4"/>
    <mergeCell ref="H5:H6"/>
    <mergeCell ref="H123:I123"/>
  </mergeCells>
  <pageMargins left="0.25" right="0.2" top="0.25" bottom="0.25" header="0.55000000000000004" footer="0.05"/>
  <pageSetup scale="50" fitToHeight="0" orientation="landscape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9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206</v>
      </c>
    </row>
    <row r="4" spans="1:12" ht="15.75" thickBot="1" x14ac:dyDescent="0.25">
      <c r="H4" s="40" t="s">
        <v>6</v>
      </c>
      <c r="I4" s="40"/>
      <c r="J4" s="65"/>
    </row>
    <row r="5" spans="1:12" ht="16.5" thickTop="1" thickBot="1" x14ac:dyDescent="0.25">
      <c r="B5" s="40" t="s">
        <v>0</v>
      </c>
      <c r="C5" s="40"/>
      <c r="D5" s="40"/>
      <c r="E5" s="40"/>
      <c r="F5" s="40"/>
      <c r="G5" s="4"/>
      <c r="H5" s="66" t="s">
        <v>45</v>
      </c>
      <c r="I5" s="67" t="s">
        <v>4</v>
      </c>
      <c r="J5" s="73"/>
      <c r="K5" s="10" t="s">
        <v>8</v>
      </c>
      <c r="L5" s="10"/>
    </row>
    <row r="6" spans="1:12" ht="27" thickTop="1" thickBot="1" x14ac:dyDescent="0.25">
      <c r="B6" s="41" t="s">
        <v>45</v>
      </c>
      <c r="C6" s="42" t="s">
        <v>1</v>
      </c>
      <c r="D6" s="43" t="s">
        <v>178</v>
      </c>
      <c r="E6" s="43" t="s">
        <v>179</v>
      </c>
      <c r="F6" s="44" t="s">
        <v>2</v>
      </c>
      <c r="G6" s="8"/>
      <c r="H6" s="68"/>
      <c r="I6" s="69" t="s">
        <v>5</v>
      </c>
      <c r="J6" s="73"/>
      <c r="K6" s="1" t="s">
        <v>9</v>
      </c>
      <c r="L6" s="1" t="s">
        <v>10</v>
      </c>
    </row>
    <row r="7" spans="1:12" ht="15.75" thickTop="1" x14ac:dyDescent="0.2">
      <c r="B7" s="45" t="s">
        <v>65</v>
      </c>
      <c r="C7" s="46">
        <v>7.0160608622147083E-2</v>
      </c>
      <c r="D7" s="47">
        <v>0.25552551848280641</v>
      </c>
      <c r="E7" s="48">
        <v>1183</v>
      </c>
      <c r="F7" s="49">
        <v>0</v>
      </c>
      <c r="G7" s="8"/>
      <c r="H7" s="45" t="s">
        <v>65</v>
      </c>
      <c r="I7" s="70">
        <v>3.0342479022393311E-2</v>
      </c>
      <c r="J7" s="73"/>
      <c r="K7" s="9">
        <f>((1-C7)/D7)*I7</f>
        <v>0.1104141472624617</v>
      </c>
      <c r="L7" s="9">
        <f>((0-C7)/D7)*I7</f>
        <v>-8.3312492934402918E-3</v>
      </c>
    </row>
    <row r="8" spans="1:12" x14ac:dyDescent="0.2">
      <c r="B8" s="50" t="s">
        <v>66</v>
      </c>
      <c r="C8" s="51">
        <v>0.53592561284868978</v>
      </c>
      <c r="D8" s="52">
        <v>0.49891859490645335</v>
      </c>
      <c r="E8" s="53">
        <v>1183</v>
      </c>
      <c r="F8" s="54">
        <v>0</v>
      </c>
      <c r="G8" s="8"/>
      <c r="H8" s="50" t="s">
        <v>66</v>
      </c>
      <c r="I8" s="71">
        <v>4.0397554414481528E-2</v>
      </c>
      <c r="J8" s="73"/>
      <c r="K8" s="9">
        <f t="shared" ref="K8:K18" si="0">((1-C8)/D8)*I8</f>
        <v>3.7576210826191697E-2</v>
      </c>
      <c r="L8" s="9">
        <f t="shared" ref="L8:L71" si="1">((0-C8)/D8)*I8</f>
        <v>-4.3394021245547421E-2</v>
      </c>
    </row>
    <row r="9" spans="1:12" x14ac:dyDescent="0.2">
      <c r="B9" s="50" t="s">
        <v>67</v>
      </c>
      <c r="C9" s="51">
        <v>8.1994928148774307E-2</v>
      </c>
      <c r="D9" s="52">
        <v>0.27447302526590706</v>
      </c>
      <c r="E9" s="53">
        <v>1183</v>
      </c>
      <c r="F9" s="54">
        <v>0</v>
      </c>
      <c r="G9" s="8"/>
      <c r="H9" s="50" t="s">
        <v>67</v>
      </c>
      <c r="I9" s="71">
        <v>-2.5699566560206031E-2</v>
      </c>
      <c r="J9" s="73"/>
      <c r="K9" s="9">
        <f t="shared" si="0"/>
        <v>-8.595501297000406E-2</v>
      </c>
      <c r="L9" s="9">
        <f t="shared" si="1"/>
        <v>7.6773814531219103E-3</v>
      </c>
    </row>
    <row r="10" spans="1:12" x14ac:dyDescent="0.2">
      <c r="B10" s="50" t="s">
        <v>68</v>
      </c>
      <c r="C10" s="51">
        <v>0.22569737954353339</v>
      </c>
      <c r="D10" s="52">
        <v>0.41821755328985866</v>
      </c>
      <c r="E10" s="53">
        <v>1183</v>
      </c>
      <c r="F10" s="54">
        <v>0</v>
      </c>
      <c r="G10" s="8"/>
      <c r="H10" s="50" t="s">
        <v>68</v>
      </c>
      <c r="I10" s="71">
        <v>-4.448681389138251E-2</v>
      </c>
      <c r="J10" s="73"/>
      <c r="K10" s="9">
        <f t="shared" si="0"/>
        <v>-8.2364444774948434E-2</v>
      </c>
      <c r="L10" s="9">
        <f t="shared" si="1"/>
        <v>2.400797680667165E-2</v>
      </c>
    </row>
    <row r="11" spans="1:12" x14ac:dyDescent="0.2">
      <c r="B11" s="50" t="s">
        <v>69</v>
      </c>
      <c r="C11" s="51">
        <v>3.2121724429416736E-2</v>
      </c>
      <c r="D11" s="52">
        <v>0.17639790831316582</v>
      </c>
      <c r="E11" s="53">
        <v>1183</v>
      </c>
      <c r="F11" s="54">
        <v>0</v>
      </c>
      <c r="G11" s="8"/>
      <c r="H11" s="50" t="s">
        <v>69</v>
      </c>
      <c r="I11" s="71">
        <v>-1.5904118878268828E-2</v>
      </c>
      <c r="J11" s="73"/>
      <c r="K11" s="9">
        <f t="shared" si="0"/>
        <v>-8.7264363288481722E-2</v>
      </c>
      <c r="L11" s="9">
        <f t="shared" si="1"/>
        <v>2.8961098733295246E-3</v>
      </c>
    </row>
    <row r="12" spans="1:12" x14ac:dyDescent="0.2">
      <c r="B12" s="50" t="s">
        <v>70</v>
      </c>
      <c r="C12" s="51">
        <v>2.5359256128486898E-3</v>
      </c>
      <c r="D12" s="52">
        <v>5.0315352593084429E-2</v>
      </c>
      <c r="E12" s="53">
        <v>1183</v>
      </c>
      <c r="F12" s="54">
        <v>0</v>
      </c>
      <c r="G12" s="8"/>
      <c r="H12" s="50" t="s">
        <v>70</v>
      </c>
      <c r="I12" s="71">
        <v>-3.4920206318806487E-3</v>
      </c>
      <c r="J12" s="73"/>
      <c r="K12" s="9">
        <f t="shared" si="0"/>
        <v>-6.9226686246026806E-2</v>
      </c>
      <c r="L12" s="9">
        <f t="shared" si="1"/>
        <v>1.7600004977803423E-4</v>
      </c>
    </row>
    <row r="13" spans="1:12" x14ac:dyDescent="0.2">
      <c r="B13" s="50" t="s">
        <v>71</v>
      </c>
      <c r="C13" s="51">
        <v>4.22654268808115E-3</v>
      </c>
      <c r="D13" s="52">
        <v>6.4901769368332876E-2</v>
      </c>
      <c r="E13" s="53">
        <v>1183</v>
      </c>
      <c r="F13" s="54">
        <v>0</v>
      </c>
      <c r="G13" s="8"/>
      <c r="H13" s="50" t="s">
        <v>71</v>
      </c>
      <c r="I13" s="71">
        <v>-9.9827586278571651E-3</v>
      </c>
      <c r="J13" s="73"/>
      <c r="K13" s="9">
        <f t="shared" si="0"/>
        <v>-0.15316325223672494</v>
      </c>
      <c r="L13" s="9">
        <f t="shared" si="1"/>
        <v>6.5009869370426558E-4</v>
      </c>
    </row>
    <row r="14" spans="1:12" ht="24" x14ac:dyDescent="0.2">
      <c r="B14" s="50" t="s">
        <v>74</v>
      </c>
      <c r="C14" s="51">
        <v>3.2967032967032968E-2</v>
      </c>
      <c r="D14" s="52">
        <v>0.17862580752875803</v>
      </c>
      <c r="E14" s="53">
        <v>1183</v>
      </c>
      <c r="F14" s="54">
        <v>0</v>
      </c>
      <c r="G14" s="8"/>
      <c r="H14" s="50" t="s">
        <v>74</v>
      </c>
      <c r="I14" s="71">
        <v>-4.784274775904992E-3</v>
      </c>
      <c r="J14" s="73"/>
      <c r="K14" s="9">
        <f t="shared" si="0"/>
        <v>-2.5900800649422014E-2</v>
      </c>
      <c r="L14" s="9">
        <f t="shared" si="1"/>
        <v>8.82981840321205E-4</v>
      </c>
    </row>
    <row r="15" spans="1:12" x14ac:dyDescent="0.2">
      <c r="B15" s="50" t="s">
        <v>76</v>
      </c>
      <c r="C15" s="51">
        <v>5.0718512256973797E-3</v>
      </c>
      <c r="D15" s="52">
        <v>7.1066143094203754E-2</v>
      </c>
      <c r="E15" s="53">
        <v>1183</v>
      </c>
      <c r="F15" s="54">
        <v>0</v>
      </c>
      <c r="G15" s="8"/>
      <c r="H15" s="50" t="s">
        <v>76</v>
      </c>
      <c r="I15" s="71">
        <v>1.991928823403908E-2</v>
      </c>
      <c r="J15" s="73"/>
      <c r="K15" s="9">
        <f t="shared" si="0"/>
        <v>0.27887063663105494</v>
      </c>
      <c r="L15" s="9">
        <f t="shared" si="1"/>
        <v>-1.4216005265814187E-3</v>
      </c>
    </row>
    <row r="16" spans="1:12" x14ac:dyDescent="0.2">
      <c r="B16" s="50" t="s">
        <v>77</v>
      </c>
      <c r="C16" s="51">
        <v>6.762468300929839E-3</v>
      </c>
      <c r="D16" s="52">
        <v>8.1990364325907408E-2</v>
      </c>
      <c r="E16" s="53">
        <v>1183</v>
      </c>
      <c r="F16" s="54">
        <v>0</v>
      </c>
      <c r="G16" s="8"/>
      <c r="H16" s="50" t="s">
        <v>77</v>
      </c>
      <c r="I16" s="71">
        <v>1.1485061427238159E-2</v>
      </c>
      <c r="J16" s="73"/>
      <c r="K16" s="9">
        <f t="shared" si="0"/>
        <v>0.13913091077456902</v>
      </c>
      <c r="L16" s="9">
        <f t="shared" si="1"/>
        <v>-9.4727428612472505E-4</v>
      </c>
    </row>
    <row r="17" spans="2:12" x14ac:dyDescent="0.2">
      <c r="B17" s="50" t="s">
        <v>78</v>
      </c>
      <c r="C17" s="51">
        <v>2.5359256128486898E-3</v>
      </c>
      <c r="D17" s="52">
        <v>5.0315352593084291E-2</v>
      </c>
      <c r="E17" s="53">
        <v>1183</v>
      </c>
      <c r="F17" s="54">
        <v>0</v>
      </c>
      <c r="G17" s="8"/>
      <c r="H17" s="50" t="s">
        <v>78</v>
      </c>
      <c r="I17" s="71">
        <v>-2.4439199005687551E-3</v>
      </c>
      <c r="J17" s="73"/>
      <c r="K17" s="9">
        <f t="shared" si="0"/>
        <v>-4.8448876453510349E-2</v>
      </c>
      <c r="L17" s="9">
        <f t="shared" si="1"/>
        <v>1.2317510962756869E-4</v>
      </c>
    </row>
    <row r="18" spans="2:12" ht="24" x14ac:dyDescent="0.2">
      <c r="B18" s="50" t="s">
        <v>79</v>
      </c>
      <c r="C18" s="51">
        <v>3.5502958579881658E-2</v>
      </c>
      <c r="D18" s="52">
        <v>0.18512554787726435</v>
      </c>
      <c r="E18" s="53">
        <v>1183</v>
      </c>
      <c r="F18" s="54">
        <v>0</v>
      </c>
      <c r="G18" s="8"/>
      <c r="H18" s="50" t="s">
        <v>79</v>
      </c>
      <c r="I18" s="71">
        <v>3.7962351837431275E-2</v>
      </c>
      <c r="J18" s="73"/>
      <c r="K18" s="9">
        <f t="shared" si="0"/>
        <v>0.19778240471070485</v>
      </c>
      <c r="L18" s="9">
        <f t="shared" si="1"/>
        <v>-7.2803339157314663E-3</v>
      </c>
    </row>
    <row r="19" spans="2:12" ht="24" x14ac:dyDescent="0.2">
      <c r="B19" s="50" t="s">
        <v>80</v>
      </c>
      <c r="C19" s="51">
        <v>0.10819949281487742</v>
      </c>
      <c r="D19" s="52">
        <v>0.31076357153628964</v>
      </c>
      <c r="E19" s="53">
        <v>1183</v>
      </c>
      <c r="F19" s="54">
        <v>0</v>
      </c>
      <c r="G19" s="8"/>
      <c r="H19" s="50" t="s">
        <v>80</v>
      </c>
      <c r="I19" s="71">
        <v>3.4277408731325884E-2</v>
      </c>
      <c r="J19" s="73"/>
      <c r="K19" s="9">
        <f>((1-C19)/D19)*I19</f>
        <v>9.8366131977661683E-2</v>
      </c>
      <c r="L19" s="9">
        <f t="shared" si="1"/>
        <v>-1.1934469093024355E-2</v>
      </c>
    </row>
    <row r="20" spans="2:12" ht="24" x14ac:dyDescent="0.2">
      <c r="B20" s="50" t="s">
        <v>81</v>
      </c>
      <c r="C20" s="51">
        <v>5.2409129332206254E-2</v>
      </c>
      <c r="D20" s="52">
        <v>0.22294489918419869</v>
      </c>
      <c r="E20" s="53">
        <v>1183</v>
      </c>
      <c r="F20" s="54">
        <v>0</v>
      </c>
      <c r="G20" s="8"/>
      <c r="H20" s="50" t="s">
        <v>81</v>
      </c>
      <c r="I20" s="71">
        <v>1.9437335475255727E-2</v>
      </c>
      <c r="J20" s="73"/>
      <c r="K20" s="9">
        <f t="shared" ref="K20:K58" si="2">((1-C20)/D20)*I20</f>
        <v>8.2615218889766806E-2</v>
      </c>
      <c r="L20" s="9">
        <f t="shared" ref="L20:L58" si="3">((0-C20)/D20)*I20</f>
        <v>-4.5692627753483881E-3</v>
      </c>
    </row>
    <row r="21" spans="2:12" ht="24" x14ac:dyDescent="0.2">
      <c r="B21" s="50" t="s">
        <v>82</v>
      </c>
      <c r="C21" s="51">
        <v>1.6906170752324597E-3</v>
      </c>
      <c r="D21" s="52">
        <v>4.1099717433802335E-2</v>
      </c>
      <c r="E21" s="53">
        <v>1183</v>
      </c>
      <c r="F21" s="54">
        <v>0</v>
      </c>
      <c r="G21" s="8"/>
      <c r="H21" s="50" t="s">
        <v>82</v>
      </c>
      <c r="I21" s="71">
        <v>-4.0515459225158616E-3</v>
      </c>
      <c r="J21" s="73"/>
      <c r="K21" s="9">
        <f t="shared" si="2"/>
        <v>-9.8411779018013873E-2</v>
      </c>
      <c r="L21" s="9">
        <f t="shared" si="3"/>
        <v>1.6665838953092951E-4</v>
      </c>
    </row>
    <row r="22" spans="2:12" x14ac:dyDescent="0.2">
      <c r="B22" s="50" t="s">
        <v>83</v>
      </c>
      <c r="C22" s="51">
        <v>2.2823330515638209E-2</v>
      </c>
      <c r="D22" s="52">
        <v>0.14940312741240383</v>
      </c>
      <c r="E22" s="53">
        <v>1183</v>
      </c>
      <c r="F22" s="54">
        <v>0</v>
      </c>
      <c r="G22" s="8"/>
      <c r="H22" s="50" t="s">
        <v>83</v>
      </c>
      <c r="I22" s="71">
        <v>6.9419153177396808E-3</v>
      </c>
      <c r="J22" s="73"/>
      <c r="K22" s="9">
        <f t="shared" si="2"/>
        <v>4.5403853369860282E-2</v>
      </c>
      <c r="L22" s="9">
        <f t="shared" si="3"/>
        <v>-1.0604706236905083E-3</v>
      </c>
    </row>
    <row r="23" spans="2:12" x14ac:dyDescent="0.2">
      <c r="B23" s="50" t="s">
        <v>84</v>
      </c>
      <c r="C23" s="51">
        <v>0.19019442096365174</v>
      </c>
      <c r="D23" s="52">
        <v>0.39262043781774197</v>
      </c>
      <c r="E23" s="53">
        <v>1183</v>
      </c>
      <c r="F23" s="54">
        <v>0</v>
      </c>
      <c r="G23" s="8"/>
      <c r="H23" s="50" t="s">
        <v>84</v>
      </c>
      <c r="I23" s="71">
        <v>8.6834787729550013E-4</v>
      </c>
      <c r="J23" s="73"/>
      <c r="K23" s="9">
        <f t="shared" si="2"/>
        <v>1.7910248368290371E-3</v>
      </c>
      <c r="L23" s="9">
        <f t="shared" si="3"/>
        <v>-4.2064779570619349E-4</v>
      </c>
    </row>
    <row r="24" spans="2:12" x14ac:dyDescent="0.2">
      <c r="B24" s="50" t="s">
        <v>85</v>
      </c>
      <c r="C24" s="51">
        <v>1.098901098901099E-2</v>
      </c>
      <c r="D24" s="52">
        <v>0.10429500192085352</v>
      </c>
      <c r="E24" s="53">
        <v>1183</v>
      </c>
      <c r="F24" s="54">
        <v>0</v>
      </c>
      <c r="G24" s="8"/>
      <c r="H24" s="50" t="s">
        <v>85</v>
      </c>
      <c r="I24" s="71">
        <v>-9.7346405873247697E-3</v>
      </c>
      <c r="J24" s="73"/>
      <c r="K24" s="9">
        <f t="shared" si="2"/>
        <v>-9.2311868619003867E-2</v>
      </c>
      <c r="L24" s="9">
        <f t="shared" si="3"/>
        <v>1.025687429100043E-3</v>
      </c>
    </row>
    <row r="25" spans="2:12" x14ac:dyDescent="0.2">
      <c r="B25" s="50" t="s">
        <v>86</v>
      </c>
      <c r="C25" s="51">
        <v>1.6906170752324597E-3</v>
      </c>
      <c r="D25" s="52">
        <v>4.1099717433802051E-2</v>
      </c>
      <c r="E25" s="53">
        <v>1183</v>
      </c>
      <c r="F25" s="54">
        <v>0</v>
      </c>
      <c r="G25" s="8"/>
      <c r="H25" s="50" t="s">
        <v>86</v>
      </c>
      <c r="I25" s="71">
        <v>-6.8703335835180873E-3</v>
      </c>
      <c r="J25" s="73"/>
      <c r="K25" s="9">
        <f t="shared" si="2"/>
        <v>-0.16687994245450372</v>
      </c>
      <c r="L25" s="9">
        <f t="shared" si="3"/>
        <v>2.8260786190432464E-4</v>
      </c>
    </row>
    <row r="26" spans="2:12" x14ac:dyDescent="0.2">
      <c r="B26" s="50" t="s">
        <v>88</v>
      </c>
      <c r="C26" s="51">
        <v>7.3541842772611998E-2</v>
      </c>
      <c r="D26" s="52">
        <v>0.26113422341502129</v>
      </c>
      <c r="E26" s="53">
        <v>1183</v>
      </c>
      <c r="F26" s="54">
        <v>0</v>
      </c>
      <c r="G26" s="8"/>
      <c r="H26" s="50" t="s">
        <v>88</v>
      </c>
      <c r="I26" s="71">
        <v>-4.0169368916310753E-2</v>
      </c>
      <c r="J26" s="73"/>
      <c r="K26" s="9">
        <f t="shared" si="2"/>
        <v>-0.14251383451967575</v>
      </c>
      <c r="L26" s="9">
        <f t="shared" si="3"/>
        <v>1.1312685769353821E-2</v>
      </c>
    </row>
    <row r="27" spans="2:12" x14ac:dyDescent="0.2">
      <c r="B27" s="50" t="s">
        <v>89</v>
      </c>
      <c r="C27" s="51">
        <v>8.4530853761622987E-4</v>
      </c>
      <c r="D27" s="52">
        <v>2.9074190231478649E-2</v>
      </c>
      <c r="E27" s="53">
        <v>1183</v>
      </c>
      <c r="F27" s="54">
        <v>0</v>
      </c>
      <c r="G27" s="8"/>
      <c r="H27" s="50" t="s">
        <v>89</v>
      </c>
      <c r="I27" s="71">
        <v>8.4264717294734552E-3</v>
      </c>
      <c r="J27" s="73"/>
      <c r="K27" s="9">
        <f t="shared" si="2"/>
        <v>0.2895815392947011</v>
      </c>
      <c r="L27" s="9">
        <f t="shared" si="3"/>
        <v>-2.4499284204289432E-4</v>
      </c>
    </row>
    <row r="28" spans="2:12" ht="24" x14ac:dyDescent="0.2">
      <c r="B28" s="50" t="s">
        <v>90</v>
      </c>
      <c r="C28" s="51">
        <v>1.5215553677092139E-2</v>
      </c>
      <c r="D28" s="52">
        <v>0.1224610854789959</v>
      </c>
      <c r="E28" s="53">
        <v>1183</v>
      </c>
      <c r="F28" s="54">
        <v>0</v>
      </c>
      <c r="G28" s="8"/>
      <c r="H28" s="50" t="s">
        <v>90</v>
      </c>
      <c r="I28" s="71">
        <v>1.9182017260024398E-3</v>
      </c>
      <c r="J28" s="73"/>
      <c r="K28" s="9">
        <f t="shared" si="2"/>
        <v>1.5425432636728964E-2</v>
      </c>
      <c r="L28" s="9">
        <f t="shared" si="3"/>
        <v>-2.3833286477349476E-4</v>
      </c>
    </row>
    <row r="29" spans="2:12" ht="24" x14ac:dyDescent="0.2">
      <c r="B29" s="50" t="s">
        <v>91</v>
      </c>
      <c r="C29" s="51">
        <v>4.9873203719357564E-2</v>
      </c>
      <c r="D29" s="52">
        <v>0.21777501426091975</v>
      </c>
      <c r="E29" s="53">
        <v>1183</v>
      </c>
      <c r="F29" s="54">
        <v>0</v>
      </c>
      <c r="G29" s="8"/>
      <c r="H29" s="50" t="s">
        <v>91</v>
      </c>
      <c r="I29" s="71">
        <v>5.7988113788702451E-3</v>
      </c>
      <c r="J29" s="73"/>
      <c r="K29" s="9">
        <f t="shared" si="2"/>
        <v>2.5299532622418165E-2</v>
      </c>
      <c r="L29" s="9">
        <f t="shared" si="3"/>
        <v>-1.3280003778671457E-3</v>
      </c>
    </row>
    <row r="30" spans="2:12" ht="24" x14ac:dyDescent="0.2">
      <c r="B30" s="50" t="s">
        <v>92</v>
      </c>
      <c r="C30" s="51">
        <v>3.2967032967032968E-2</v>
      </c>
      <c r="D30" s="52">
        <v>0.17862580752875667</v>
      </c>
      <c r="E30" s="53">
        <v>1183</v>
      </c>
      <c r="F30" s="54">
        <v>0</v>
      </c>
      <c r="G30" s="8"/>
      <c r="H30" s="50" t="s">
        <v>92</v>
      </c>
      <c r="I30" s="71">
        <v>-8.3757294723679748E-3</v>
      </c>
      <c r="J30" s="73"/>
      <c r="K30" s="9">
        <f t="shared" si="2"/>
        <v>-4.5343988277984568E-2</v>
      </c>
      <c r="L30" s="9">
        <f t="shared" si="3"/>
        <v>1.5458177822040195E-3</v>
      </c>
    </row>
    <row r="31" spans="2:12" ht="24" x14ac:dyDescent="0.2">
      <c r="B31" s="50" t="s">
        <v>93</v>
      </c>
      <c r="C31" s="51">
        <v>8.4530853761622987E-4</v>
      </c>
      <c r="D31" s="52">
        <v>2.90741902314786E-2</v>
      </c>
      <c r="E31" s="53">
        <v>1183</v>
      </c>
      <c r="F31" s="54">
        <v>0</v>
      </c>
      <c r="G31" s="8"/>
      <c r="H31" s="50" t="s">
        <v>93</v>
      </c>
      <c r="I31" s="71">
        <v>-2.3811168132980699E-3</v>
      </c>
      <c r="J31" s="73"/>
      <c r="K31" s="9">
        <f t="shared" si="2"/>
        <v>-8.1828729054364988E-2</v>
      </c>
      <c r="L31" s="9">
        <f t="shared" si="3"/>
        <v>6.9229043193202186E-5</v>
      </c>
    </row>
    <row r="32" spans="2:12" ht="24" x14ac:dyDescent="0.2">
      <c r="B32" s="50" t="s">
        <v>94</v>
      </c>
      <c r="C32" s="51">
        <v>2.8740490278951817E-2</v>
      </c>
      <c r="D32" s="52">
        <v>0.16714691383378413</v>
      </c>
      <c r="E32" s="53">
        <v>1183</v>
      </c>
      <c r="F32" s="54">
        <v>0</v>
      </c>
      <c r="G32" s="8"/>
      <c r="H32" s="50" t="s">
        <v>94</v>
      </c>
      <c r="I32" s="71">
        <v>7.4145638704422077E-5</v>
      </c>
      <c r="J32" s="73"/>
      <c r="K32" s="9">
        <f t="shared" si="2"/>
        <v>4.3084646341496003E-4</v>
      </c>
      <c r="L32" s="9">
        <f t="shared" si="3"/>
        <v>-1.2749155575377408E-5</v>
      </c>
    </row>
    <row r="33" spans="2:12" x14ac:dyDescent="0.2">
      <c r="B33" s="50" t="s">
        <v>95</v>
      </c>
      <c r="C33" s="51">
        <v>0.33981403212172445</v>
      </c>
      <c r="D33" s="52">
        <v>0.47384623353440908</v>
      </c>
      <c r="E33" s="53">
        <v>1183</v>
      </c>
      <c r="F33" s="54">
        <v>0</v>
      </c>
      <c r="G33" s="8"/>
      <c r="H33" s="50" t="s">
        <v>95</v>
      </c>
      <c r="I33" s="71">
        <v>-2.0992455122682368E-2</v>
      </c>
      <c r="J33" s="73"/>
      <c r="K33" s="9">
        <f t="shared" si="2"/>
        <v>-2.9247724942194641E-2</v>
      </c>
      <c r="L33" s="9">
        <f t="shared" si="3"/>
        <v>1.5054526794830022E-2</v>
      </c>
    </row>
    <row r="34" spans="2:12" ht="24" x14ac:dyDescent="0.2">
      <c r="B34" s="50" t="s">
        <v>96</v>
      </c>
      <c r="C34" s="51">
        <v>3.0431107354184278E-2</v>
      </c>
      <c r="D34" s="52">
        <v>0.17184300112281956</v>
      </c>
      <c r="E34" s="53">
        <v>1183</v>
      </c>
      <c r="F34" s="54">
        <v>0</v>
      </c>
      <c r="G34" s="8"/>
      <c r="H34" s="50" t="s">
        <v>96</v>
      </c>
      <c r="I34" s="71">
        <v>-7.929966280186735E-3</v>
      </c>
      <c r="J34" s="73"/>
      <c r="K34" s="9">
        <f t="shared" si="2"/>
        <v>-4.4742285544140857E-2</v>
      </c>
      <c r="L34" s="9">
        <f t="shared" si="3"/>
        <v>1.4042914381770454E-3</v>
      </c>
    </row>
    <row r="35" spans="2:12" ht="24" x14ac:dyDescent="0.2">
      <c r="B35" s="50" t="s">
        <v>97</v>
      </c>
      <c r="C35" s="51">
        <v>8.4530853761622987E-4</v>
      </c>
      <c r="D35" s="52">
        <v>2.9074190231478975E-2</v>
      </c>
      <c r="E35" s="53">
        <v>1183</v>
      </c>
      <c r="F35" s="54">
        <v>0</v>
      </c>
      <c r="G35" s="8"/>
      <c r="H35" s="50" t="s">
        <v>97</v>
      </c>
      <c r="I35" s="71">
        <v>-5.570547159728774E-3</v>
      </c>
      <c r="J35" s="73"/>
      <c r="K35" s="9">
        <f t="shared" si="2"/>
        <v>-0.19143571271777887</v>
      </c>
      <c r="L35" s="9">
        <f t="shared" si="3"/>
        <v>1.6195914781537974E-4</v>
      </c>
    </row>
    <row r="36" spans="2:12" x14ac:dyDescent="0.2">
      <c r="B36" s="50" t="s">
        <v>98</v>
      </c>
      <c r="C36" s="51">
        <v>8.4530853761622987E-4</v>
      </c>
      <c r="D36" s="52">
        <v>2.9074190231478898E-2</v>
      </c>
      <c r="E36" s="53">
        <v>1183</v>
      </c>
      <c r="F36" s="54">
        <v>0</v>
      </c>
      <c r="G36" s="8"/>
      <c r="H36" s="50" t="s">
        <v>98</v>
      </c>
      <c r="I36" s="71">
        <v>8.5527184423606923E-3</v>
      </c>
      <c r="J36" s="73"/>
      <c r="K36" s="9">
        <f t="shared" si="2"/>
        <v>0.29392009505355909</v>
      </c>
      <c r="L36" s="9">
        <f t="shared" si="3"/>
        <v>-2.4866336298947467E-4</v>
      </c>
    </row>
    <row r="37" spans="2:12" x14ac:dyDescent="0.2">
      <c r="B37" s="50" t="s">
        <v>99</v>
      </c>
      <c r="C37" s="51">
        <v>2.5359256128486898E-3</v>
      </c>
      <c r="D37" s="52">
        <v>5.0315352593084423E-2</v>
      </c>
      <c r="E37" s="53">
        <v>1183</v>
      </c>
      <c r="F37" s="54">
        <v>0</v>
      </c>
      <c r="G37" s="8"/>
      <c r="H37" s="50" t="s">
        <v>99</v>
      </c>
      <c r="I37" s="71">
        <v>-8.0357090355314825E-3</v>
      </c>
      <c r="J37" s="73"/>
      <c r="K37" s="9">
        <f t="shared" si="2"/>
        <v>-0.15930189618252905</v>
      </c>
      <c r="L37" s="9">
        <f t="shared" si="3"/>
        <v>4.0500482080303994E-4</v>
      </c>
    </row>
    <row r="38" spans="2:12" x14ac:dyDescent="0.2">
      <c r="B38" s="50" t="s">
        <v>100</v>
      </c>
      <c r="C38" s="51">
        <v>1.6906170752324597E-3</v>
      </c>
      <c r="D38" s="52">
        <v>4.1099717433801961E-2</v>
      </c>
      <c r="E38" s="53">
        <v>1183</v>
      </c>
      <c r="F38" s="54">
        <v>0</v>
      </c>
      <c r="G38" s="8"/>
      <c r="H38" s="50" t="s">
        <v>100</v>
      </c>
      <c r="I38" s="71">
        <v>6.282095761977028E-3</v>
      </c>
      <c r="J38" s="73"/>
      <c r="K38" s="9">
        <f t="shared" si="2"/>
        <v>0.15259168517921942</v>
      </c>
      <c r="L38" s="9">
        <f t="shared" si="3"/>
        <v>-2.5841098252196346E-4</v>
      </c>
    </row>
    <row r="39" spans="2:12" ht="24" x14ac:dyDescent="0.2">
      <c r="B39" s="50" t="s">
        <v>101</v>
      </c>
      <c r="C39" s="51">
        <v>0.27218934911242604</v>
      </c>
      <c r="D39" s="52">
        <v>0.4452750909123126</v>
      </c>
      <c r="E39" s="53">
        <v>1183</v>
      </c>
      <c r="F39" s="54">
        <v>0</v>
      </c>
      <c r="G39" s="8"/>
      <c r="H39" s="50" t="s">
        <v>101</v>
      </c>
      <c r="I39" s="71">
        <v>7.8843091630831086E-2</v>
      </c>
      <c r="J39" s="73"/>
      <c r="K39" s="9">
        <f t="shared" si="2"/>
        <v>0.12887054095088407</v>
      </c>
      <c r="L39" s="9">
        <f t="shared" si="3"/>
        <v>-4.8195486859680219E-2</v>
      </c>
    </row>
    <row r="40" spans="2:12" x14ac:dyDescent="0.2">
      <c r="B40" s="50" t="s">
        <v>102</v>
      </c>
      <c r="C40" s="51">
        <v>6.762468300929839E-3</v>
      </c>
      <c r="D40" s="52">
        <v>8.1990364325907422E-2</v>
      </c>
      <c r="E40" s="53">
        <v>1183</v>
      </c>
      <c r="F40" s="54">
        <v>0</v>
      </c>
      <c r="G40" s="8"/>
      <c r="H40" s="50" t="s">
        <v>102</v>
      </c>
      <c r="I40" s="71">
        <v>3.5687707706645124E-3</v>
      </c>
      <c r="J40" s="73"/>
      <c r="K40" s="9">
        <f t="shared" si="2"/>
        <v>4.3232361517078537E-2</v>
      </c>
      <c r="L40" s="9">
        <f t="shared" si="3"/>
        <v>-2.943479933077687E-4</v>
      </c>
    </row>
    <row r="41" spans="2:12" x14ac:dyDescent="0.2">
      <c r="B41" s="50" t="s">
        <v>103</v>
      </c>
      <c r="C41" s="51">
        <v>5.0718512256973797E-3</v>
      </c>
      <c r="D41" s="52">
        <v>7.1066143094203393E-2</v>
      </c>
      <c r="E41" s="53">
        <v>1183</v>
      </c>
      <c r="F41" s="54">
        <v>0</v>
      </c>
      <c r="G41" s="8"/>
      <c r="H41" s="50" t="s">
        <v>103</v>
      </c>
      <c r="I41" s="71">
        <v>3.4435795027529126E-3</v>
      </c>
      <c r="J41" s="73"/>
      <c r="K41" s="9">
        <f t="shared" si="2"/>
        <v>4.8210216998684212E-2</v>
      </c>
      <c r="L41" s="9">
        <f t="shared" si="3"/>
        <v>-2.4576151401198407E-4</v>
      </c>
    </row>
    <row r="42" spans="2:12" x14ac:dyDescent="0.2">
      <c r="B42" s="50" t="s">
        <v>104</v>
      </c>
      <c r="C42" s="51">
        <v>1.6906170752324597E-3</v>
      </c>
      <c r="D42" s="52">
        <v>4.1099717433801933E-2</v>
      </c>
      <c r="E42" s="53">
        <v>1183</v>
      </c>
      <c r="F42" s="54">
        <v>0</v>
      </c>
      <c r="G42" s="8"/>
      <c r="H42" s="50" t="s">
        <v>104</v>
      </c>
      <c r="I42" s="71">
        <v>-2.0795084249499302E-3</v>
      </c>
      <c r="J42" s="73"/>
      <c r="K42" s="9">
        <f t="shared" si="2"/>
        <v>-5.0511120321991475E-2</v>
      </c>
      <c r="L42" s="9">
        <f t="shared" si="3"/>
        <v>8.5539577175260746E-5</v>
      </c>
    </row>
    <row r="43" spans="2:12" ht="24" x14ac:dyDescent="0.2">
      <c r="B43" s="50" t="s">
        <v>105</v>
      </c>
      <c r="C43" s="51">
        <v>0.28825021132713441</v>
      </c>
      <c r="D43" s="52">
        <v>0.45313971237560841</v>
      </c>
      <c r="E43" s="53">
        <v>1183</v>
      </c>
      <c r="F43" s="54">
        <v>0</v>
      </c>
      <c r="G43" s="8"/>
      <c r="H43" s="50" t="s">
        <v>105</v>
      </c>
      <c r="I43" s="71">
        <v>-1.3741066373112818E-2</v>
      </c>
      <c r="J43" s="73"/>
      <c r="K43" s="9">
        <f t="shared" si="2"/>
        <v>-2.1583191276548369E-2</v>
      </c>
      <c r="L43" s="9">
        <f t="shared" si="3"/>
        <v>8.7409361345641267E-3</v>
      </c>
    </row>
    <row r="44" spans="2:12" ht="24" x14ac:dyDescent="0.2">
      <c r="B44" s="50" t="s">
        <v>106</v>
      </c>
      <c r="C44" s="51">
        <v>0.10059171597633136</v>
      </c>
      <c r="D44" s="52">
        <v>0.30091454762709458</v>
      </c>
      <c r="E44" s="53">
        <v>1183</v>
      </c>
      <c r="F44" s="54">
        <v>0</v>
      </c>
      <c r="G44" s="8"/>
      <c r="H44" s="50" t="s">
        <v>106</v>
      </c>
      <c r="I44" s="71">
        <v>-1.9881221497604181E-2</v>
      </c>
      <c r="J44" s="73"/>
      <c r="K44" s="9">
        <f t="shared" si="2"/>
        <v>-5.9423299579433819E-2</v>
      </c>
      <c r="L44" s="9">
        <f t="shared" si="3"/>
        <v>6.6460269266472036E-3</v>
      </c>
    </row>
    <row r="45" spans="2:12" x14ac:dyDescent="0.2">
      <c r="B45" s="50" t="s">
        <v>107</v>
      </c>
      <c r="C45" s="51">
        <v>0.2967032967032967</v>
      </c>
      <c r="D45" s="52">
        <v>0.45699780149677333</v>
      </c>
      <c r="E45" s="53">
        <v>1183</v>
      </c>
      <c r="F45" s="54">
        <v>0</v>
      </c>
      <c r="G45" s="8"/>
      <c r="H45" s="50" t="s">
        <v>107</v>
      </c>
      <c r="I45" s="71">
        <v>-5.063177172425698E-2</v>
      </c>
      <c r="J45" s="73"/>
      <c r="K45" s="9">
        <f t="shared" si="2"/>
        <v>-7.7919758080045365E-2</v>
      </c>
      <c r="L45" s="9">
        <f t="shared" si="3"/>
        <v>3.2872397940019144E-2</v>
      </c>
    </row>
    <row r="46" spans="2:12" ht="24" x14ac:dyDescent="0.2">
      <c r="B46" s="50" t="s">
        <v>108</v>
      </c>
      <c r="C46" s="51">
        <v>2.3668639053254437E-2</v>
      </c>
      <c r="D46" s="52">
        <v>0.15207887710554358</v>
      </c>
      <c r="E46" s="53">
        <v>1183</v>
      </c>
      <c r="F46" s="54">
        <v>0</v>
      </c>
      <c r="G46" s="8"/>
      <c r="H46" s="50" t="s">
        <v>108</v>
      </c>
      <c r="I46" s="71">
        <v>-4.2341610048314271E-3</v>
      </c>
      <c r="J46" s="73"/>
      <c r="K46" s="9">
        <f t="shared" si="2"/>
        <v>-2.718289518567215E-2</v>
      </c>
      <c r="L46" s="9">
        <f t="shared" si="3"/>
        <v>6.5897927722841575E-4</v>
      </c>
    </row>
    <row r="47" spans="2:12" x14ac:dyDescent="0.2">
      <c r="B47" s="50" t="s">
        <v>109</v>
      </c>
      <c r="C47" s="51">
        <v>3.3812341504649195E-3</v>
      </c>
      <c r="D47" s="52">
        <v>5.8074541219885541E-2</v>
      </c>
      <c r="E47" s="53">
        <v>1183</v>
      </c>
      <c r="F47" s="54">
        <v>0</v>
      </c>
      <c r="G47" s="8"/>
      <c r="H47" s="50" t="s">
        <v>109</v>
      </c>
      <c r="I47" s="71">
        <v>3.0097487370732792E-3</v>
      </c>
      <c r="J47" s="73"/>
      <c r="K47" s="9">
        <f t="shared" si="2"/>
        <v>5.1650379130882787E-2</v>
      </c>
      <c r="L47" s="9">
        <f t="shared" si="3"/>
        <v>-1.752345347951918E-4</v>
      </c>
    </row>
    <row r="48" spans="2:12" x14ac:dyDescent="0.2">
      <c r="B48" s="50" t="s">
        <v>111</v>
      </c>
      <c r="C48" s="51">
        <v>5.9171597633136093E-3</v>
      </c>
      <c r="D48" s="52">
        <v>7.6727592294671867E-2</v>
      </c>
      <c r="E48" s="53">
        <v>1183</v>
      </c>
      <c r="F48" s="54">
        <v>0</v>
      </c>
      <c r="G48" s="8"/>
      <c r="H48" s="50" t="s">
        <v>111</v>
      </c>
      <c r="I48" s="71">
        <v>-1.2854990444854193E-3</v>
      </c>
      <c r="J48" s="73"/>
      <c r="K48" s="9">
        <f t="shared" si="2"/>
        <v>-1.6654928208301823E-2</v>
      </c>
      <c r="L48" s="9">
        <f t="shared" si="3"/>
        <v>9.9136477430367993E-5</v>
      </c>
    </row>
    <row r="49" spans="2:12" x14ac:dyDescent="0.2">
      <c r="B49" s="50" t="s">
        <v>112</v>
      </c>
      <c r="C49" s="51">
        <v>0.15891800507185122</v>
      </c>
      <c r="D49" s="52">
        <v>0.36575422740095326</v>
      </c>
      <c r="E49" s="53">
        <v>1183</v>
      </c>
      <c r="F49" s="54">
        <v>0</v>
      </c>
      <c r="G49" s="8"/>
      <c r="H49" s="50" t="s">
        <v>112</v>
      </c>
      <c r="I49" s="71">
        <v>-2.1641020476662102E-3</v>
      </c>
      <c r="J49" s="73"/>
      <c r="K49" s="9">
        <f t="shared" si="2"/>
        <v>-4.9765310449408186E-3</v>
      </c>
      <c r="L49" s="9">
        <f t="shared" si="3"/>
        <v>9.4028928286318987E-4</v>
      </c>
    </row>
    <row r="50" spans="2:12" x14ac:dyDescent="0.2">
      <c r="B50" s="50" t="s">
        <v>113</v>
      </c>
      <c r="C50" s="51">
        <v>0.51563820794590021</v>
      </c>
      <c r="D50" s="52">
        <v>0.49996674437037575</v>
      </c>
      <c r="E50" s="53">
        <v>1183</v>
      </c>
      <c r="F50" s="54">
        <v>0</v>
      </c>
      <c r="G50" s="8"/>
      <c r="H50" s="50" t="s">
        <v>113</v>
      </c>
      <c r="I50" s="71">
        <v>-6.7088481555041435E-2</v>
      </c>
      <c r="J50" s="73"/>
      <c r="K50" s="9">
        <f t="shared" si="2"/>
        <v>-6.4994517171557908E-2</v>
      </c>
      <c r="L50" s="9">
        <f t="shared" si="3"/>
        <v>6.9191370810908051E-2</v>
      </c>
    </row>
    <row r="51" spans="2:12" x14ac:dyDescent="0.2">
      <c r="B51" s="50" t="s">
        <v>114</v>
      </c>
      <c r="C51" s="51">
        <v>5.0718512256973797E-3</v>
      </c>
      <c r="D51" s="52">
        <v>7.1066143094204531E-2</v>
      </c>
      <c r="E51" s="53">
        <v>1183</v>
      </c>
      <c r="F51" s="54">
        <v>0</v>
      </c>
      <c r="G51" s="8"/>
      <c r="H51" s="50" t="s">
        <v>114</v>
      </c>
      <c r="I51" s="71">
        <v>-1.2343383489445827E-2</v>
      </c>
      <c r="J51" s="73"/>
      <c r="K51" s="9">
        <f t="shared" si="2"/>
        <v>-0.17280774149353167</v>
      </c>
      <c r="L51" s="9">
        <f t="shared" si="3"/>
        <v>8.8092306623720499E-4</v>
      </c>
    </row>
    <row r="52" spans="2:12" ht="24" x14ac:dyDescent="0.2">
      <c r="B52" s="50" t="s">
        <v>115</v>
      </c>
      <c r="C52" s="51">
        <v>8.4530853761622987E-4</v>
      </c>
      <c r="D52" s="52">
        <v>2.9074190231478603E-2</v>
      </c>
      <c r="E52" s="53">
        <v>1183</v>
      </c>
      <c r="F52" s="54">
        <v>0</v>
      </c>
      <c r="G52" s="8"/>
      <c r="H52" s="50" t="s">
        <v>115</v>
      </c>
      <c r="I52" s="71">
        <v>2.3083430289657077E-4</v>
      </c>
      <c r="J52" s="73"/>
      <c r="K52" s="9">
        <f t="shared" si="2"/>
        <v>7.9327807534204254E-3</v>
      </c>
      <c r="L52" s="9">
        <f t="shared" si="3"/>
        <v>-6.7113204343658418E-6</v>
      </c>
    </row>
    <row r="53" spans="2:12" ht="24" x14ac:dyDescent="0.2">
      <c r="B53" s="50" t="s">
        <v>116</v>
      </c>
      <c r="C53" s="51">
        <v>4.22654268808115E-3</v>
      </c>
      <c r="D53" s="52">
        <v>6.4901769368331641E-2</v>
      </c>
      <c r="E53" s="53">
        <v>1183</v>
      </c>
      <c r="F53" s="54">
        <v>0</v>
      </c>
      <c r="G53" s="8"/>
      <c r="H53" s="50" t="s">
        <v>116</v>
      </c>
      <c r="I53" s="71">
        <v>6.8103429957027425E-4</v>
      </c>
      <c r="J53" s="73"/>
      <c r="K53" s="9">
        <f t="shared" si="2"/>
        <v>1.0448958258478457E-2</v>
      </c>
      <c r="L53" s="9">
        <f t="shared" si="3"/>
        <v>-4.4350417056360178E-5</v>
      </c>
    </row>
    <row r="54" spans="2:12" x14ac:dyDescent="0.2">
      <c r="B54" s="50" t="s">
        <v>117</v>
      </c>
      <c r="C54" s="51">
        <v>0.73288250211327133</v>
      </c>
      <c r="D54" s="52">
        <v>0.44264134766547159</v>
      </c>
      <c r="E54" s="53">
        <v>1183</v>
      </c>
      <c r="F54" s="54">
        <v>0</v>
      </c>
      <c r="G54" s="8"/>
      <c r="H54" s="50" t="s">
        <v>117</v>
      </c>
      <c r="I54" s="71">
        <v>6.8870304874567315E-2</v>
      </c>
      <c r="J54" s="73"/>
      <c r="K54" s="9">
        <f t="shared" si="2"/>
        <v>4.1560653142358073E-2</v>
      </c>
      <c r="L54" s="9">
        <f t="shared" si="3"/>
        <v>-0.11402875403298876</v>
      </c>
    </row>
    <row r="55" spans="2:12" x14ac:dyDescent="0.2">
      <c r="B55" s="50" t="s">
        <v>61</v>
      </c>
      <c r="C55" s="51">
        <v>0.2967032967032967</v>
      </c>
      <c r="D55" s="52">
        <v>0.45699780149677216</v>
      </c>
      <c r="E55" s="53">
        <v>1183</v>
      </c>
      <c r="F55" s="54">
        <v>0</v>
      </c>
      <c r="G55" s="8"/>
      <c r="H55" s="50" t="s">
        <v>61</v>
      </c>
      <c r="I55" s="71">
        <v>2.824896288637618E-2</v>
      </c>
      <c r="J55" s="73"/>
      <c r="K55" s="9">
        <f t="shared" si="2"/>
        <v>4.3473737520112805E-2</v>
      </c>
      <c r="L55" s="9">
        <f t="shared" si="3"/>
        <v>-1.8340483016297593E-2</v>
      </c>
    </row>
    <row r="56" spans="2:12" x14ac:dyDescent="0.2">
      <c r="B56" s="50" t="s">
        <v>118</v>
      </c>
      <c r="C56" s="51">
        <v>0.54522400676246829</v>
      </c>
      <c r="D56" s="52">
        <v>0.49816118359195349</v>
      </c>
      <c r="E56" s="53">
        <v>1183</v>
      </c>
      <c r="F56" s="54">
        <v>0</v>
      </c>
      <c r="G56" s="8"/>
      <c r="H56" s="50" t="s">
        <v>118</v>
      </c>
      <c r="I56" s="71">
        <v>7.8630612531938676E-2</v>
      </c>
      <c r="J56" s="73"/>
      <c r="K56" s="9">
        <f t="shared" si="2"/>
        <v>7.1782619944910364E-2</v>
      </c>
      <c r="L56" s="9">
        <f t="shared" si="3"/>
        <v>-8.6059088967411129E-2</v>
      </c>
    </row>
    <row r="57" spans="2:12" x14ac:dyDescent="0.2">
      <c r="B57" s="50" t="s">
        <v>119</v>
      </c>
      <c r="C57" s="51">
        <v>2.6204564666103127E-2</v>
      </c>
      <c r="D57" s="52">
        <v>0.15981074492143554</v>
      </c>
      <c r="E57" s="53">
        <v>1183</v>
      </c>
      <c r="F57" s="54">
        <v>0</v>
      </c>
      <c r="G57" s="8"/>
      <c r="H57" s="50" t="s">
        <v>119</v>
      </c>
      <c r="I57" s="71">
        <v>2.8897240789920613E-2</v>
      </c>
      <c r="J57" s="73"/>
      <c r="K57" s="9">
        <f t="shared" si="2"/>
        <v>0.17608328644486998</v>
      </c>
      <c r="L57" s="9">
        <f t="shared" si="3"/>
        <v>-4.7383523262074382E-3</v>
      </c>
    </row>
    <row r="58" spans="2:12" x14ac:dyDescent="0.2">
      <c r="B58" s="50" t="s">
        <v>120</v>
      </c>
      <c r="C58" s="51">
        <v>0.13186813186813187</v>
      </c>
      <c r="D58" s="52">
        <v>0.33849044233242043</v>
      </c>
      <c r="E58" s="53">
        <v>1183</v>
      </c>
      <c r="F58" s="54">
        <v>0</v>
      </c>
      <c r="G58" s="8"/>
      <c r="H58" s="50" t="s">
        <v>120</v>
      </c>
      <c r="I58" s="71">
        <v>6.497203131337051E-2</v>
      </c>
      <c r="J58" s="73"/>
      <c r="K58" s="9">
        <f t="shared" si="2"/>
        <v>0.1666348111093954</v>
      </c>
      <c r="L58" s="9">
        <f t="shared" si="3"/>
        <v>-2.5311616877376517E-2</v>
      </c>
    </row>
    <row r="59" spans="2:12" x14ac:dyDescent="0.2">
      <c r="B59" s="50" t="s">
        <v>121</v>
      </c>
      <c r="C59" s="51">
        <v>0.25866441251056638</v>
      </c>
      <c r="D59" s="52">
        <v>0.43808602498726501</v>
      </c>
      <c r="E59" s="53">
        <v>1183</v>
      </c>
      <c r="F59" s="54">
        <v>0</v>
      </c>
      <c r="G59" s="8"/>
      <c r="H59" s="50" t="s">
        <v>121</v>
      </c>
      <c r="I59" s="71">
        <v>7.8189165527938809E-2</v>
      </c>
      <c r="J59" s="73"/>
      <c r="K59" s="9">
        <f t="shared" ref="K59:K83" si="4">((1-C59)/D59)*I59</f>
        <v>0.13231285102885462</v>
      </c>
      <c r="L59" s="9">
        <f t="shared" si="1"/>
        <v>-4.6166171510638003E-2</v>
      </c>
    </row>
    <row r="60" spans="2:12" x14ac:dyDescent="0.2">
      <c r="B60" s="50" t="s">
        <v>122</v>
      </c>
      <c r="C60" s="51">
        <v>0.36179205409974641</v>
      </c>
      <c r="D60" s="52">
        <v>0.48072227881032492</v>
      </c>
      <c r="E60" s="53">
        <v>1183</v>
      </c>
      <c r="F60" s="54">
        <v>0</v>
      </c>
      <c r="G60" s="8"/>
      <c r="H60" s="50" t="s">
        <v>122</v>
      </c>
      <c r="I60" s="71">
        <v>1.5208673523466968E-2</v>
      </c>
      <c r="J60" s="73"/>
      <c r="K60" s="9">
        <f t="shared" si="4"/>
        <v>2.0191068142920768E-2</v>
      </c>
      <c r="L60" s="9">
        <f t="shared" si="1"/>
        <v>-1.1446062470423958E-2</v>
      </c>
    </row>
    <row r="61" spans="2:12" x14ac:dyDescent="0.2">
      <c r="B61" s="50" t="s">
        <v>123</v>
      </c>
      <c r="C61" s="51">
        <v>0.48520710059171596</v>
      </c>
      <c r="D61" s="52">
        <v>0.49999249085761771</v>
      </c>
      <c r="E61" s="53">
        <v>1183</v>
      </c>
      <c r="F61" s="54">
        <v>0</v>
      </c>
      <c r="G61" s="8"/>
      <c r="H61" s="50" t="s">
        <v>123</v>
      </c>
      <c r="I61" s="71">
        <v>5.9970235680457923E-2</v>
      </c>
      <c r="J61" s="73"/>
      <c r="K61" s="9">
        <f t="shared" si="4"/>
        <v>6.1745430318737554E-2</v>
      </c>
      <c r="L61" s="9">
        <f t="shared" si="1"/>
        <v>-5.819684236938482E-2</v>
      </c>
    </row>
    <row r="62" spans="2:12" x14ac:dyDescent="0.2">
      <c r="B62" s="50" t="s">
        <v>124</v>
      </c>
      <c r="C62" s="51">
        <v>5.2409129332206254E-2</v>
      </c>
      <c r="D62" s="52">
        <v>0.2229448991841993</v>
      </c>
      <c r="E62" s="53">
        <v>1183</v>
      </c>
      <c r="F62" s="54">
        <v>0</v>
      </c>
      <c r="G62" s="8"/>
      <c r="H62" s="50" t="s">
        <v>124</v>
      </c>
      <c r="I62" s="71">
        <v>2.8821362516527768E-2</v>
      </c>
      <c r="J62" s="73"/>
      <c r="K62" s="9">
        <f t="shared" si="4"/>
        <v>0.12250049272625052</v>
      </c>
      <c r="L62" s="9">
        <f t="shared" si="1"/>
        <v>-6.7752279652341946E-3</v>
      </c>
    </row>
    <row r="63" spans="2:12" x14ac:dyDescent="0.2">
      <c r="B63" s="50" t="s">
        <v>125</v>
      </c>
      <c r="C63" s="51">
        <v>0.32628909551986474</v>
      </c>
      <c r="D63" s="52">
        <v>0.46905276719935557</v>
      </c>
      <c r="E63" s="53">
        <v>1183</v>
      </c>
      <c r="F63" s="54">
        <v>0</v>
      </c>
      <c r="G63" s="8"/>
      <c r="H63" s="50" t="s">
        <v>125</v>
      </c>
      <c r="I63" s="71">
        <v>8.2183681250463242E-2</v>
      </c>
      <c r="J63" s="73"/>
      <c r="K63" s="9">
        <f t="shared" si="4"/>
        <v>0.11804224620473106</v>
      </c>
      <c r="L63" s="9">
        <f t="shared" si="1"/>
        <v>-5.7169770432906122E-2</v>
      </c>
    </row>
    <row r="64" spans="2:12" x14ac:dyDescent="0.2">
      <c r="B64" s="50" t="s">
        <v>126</v>
      </c>
      <c r="C64" s="51">
        <v>0.55029585798816572</v>
      </c>
      <c r="D64" s="52">
        <v>0.4976742834704635</v>
      </c>
      <c r="E64" s="53">
        <v>1183</v>
      </c>
      <c r="F64" s="54">
        <v>0</v>
      </c>
      <c r="G64" s="8"/>
      <c r="H64" s="50" t="s">
        <v>126</v>
      </c>
      <c r="I64" s="71">
        <v>1.8751289183401944E-2</v>
      </c>
      <c r="J64" s="73"/>
      <c r="K64" s="9">
        <f t="shared" si="4"/>
        <v>1.6943878142616591E-2</v>
      </c>
      <c r="L64" s="9">
        <f t="shared" si="1"/>
        <v>-2.0733956148201883E-2</v>
      </c>
    </row>
    <row r="65" spans="2:12" x14ac:dyDescent="0.2">
      <c r="B65" s="50" t="s">
        <v>127</v>
      </c>
      <c r="C65" s="51">
        <v>9.4674556213017749E-2</v>
      </c>
      <c r="D65" s="52">
        <v>0.29288871332992444</v>
      </c>
      <c r="E65" s="53">
        <v>1183</v>
      </c>
      <c r="F65" s="54">
        <v>0</v>
      </c>
      <c r="G65" s="8"/>
      <c r="H65" s="50" t="s">
        <v>127</v>
      </c>
      <c r="I65" s="71">
        <v>6.7927093904626049E-2</v>
      </c>
      <c r="J65" s="73"/>
      <c r="K65" s="9">
        <f t="shared" si="4"/>
        <v>0.2099641387174018</v>
      </c>
      <c r="L65" s="9">
        <f t="shared" si="1"/>
        <v>-2.1957034114238098E-2</v>
      </c>
    </row>
    <row r="66" spans="2:12" x14ac:dyDescent="0.2">
      <c r="B66" s="50" t="s">
        <v>128</v>
      </c>
      <c r="C66" s="51">
        <v>0.50972104818258668</v>
      </c>
      <c r="D66" s="52">
        <v>0.50011691352742116</v>
      </c>
      <c r="E66" s="53">
        <v>1183</v>
      </c>
      <c r="F66" s="54">
        <v>0</v>
      </c>
      <c r="G66" s="8"/>
      <c r="H66" s="50" t="s">
        <v>128</v>
      </c>
      <c r="I66" s="71">
        <v>4.1170819222281677E-2</v>
      </c>
      <c r="J66" s="73"/>
      <c r="K66" s="9">
        <f t="shared" si="4"/>
        <v>4.0360934709035248E-2</v>
      </c>
      <c r="L66" s="9">
        <f t="shared" si="1"/>
        <v>-4.1961454533703889E-2</v>
      </c>
    </row>
    <row r="67" spans="2:12" x14ac:dyDescent="0.2">
      <c r="B67" s="50" t="s">
        <v>129</v>
      </c>
      <c r="C67" s="51">
        <v>7.1005917159763315E-2</v>
      </c>
      <c r="D67" s="52">
        <v>0.25694334795770252</v>
      </c>
      <c r="E67" s="53">
        <v>1183</v>
      </c>
      <c r="F67" s="54">
        <v>0</v>
      </c>
      <c r="G67" s="8"/>
      <c r="H67" s="50" t="s">
        <v>129</v>
      </c>
      <c r="I67" s="71">
        <v>9.2355510959904515E-3</v>
      </c>
      <c r="J67" s="73"/>
      <c r="K67" s="9">
        <f t="shared" si="4"/>
        <v>3.3391688822223084E-2</v>
      </c>
      <c r="L67" s="9">
        <f t="shared" si="1"/>
        <v>-2.5522309927813822E-3</v>
      </c>
    </row>
    <row r="68" spans="2:12" x14ac:dyDescent="0.2">
      <c r="B68" s="50" t="s">
        <v>130</v>
      </c>
      <c r="C68" s="51">
        <v>2.7049873203719356E-2</v>
      </c>
      <c r="D68" s="52">
        <v>0.16229739173826196</v>
      </c>
      <c r="E68" s="53">
        <v>1183</v>
      </c>
      <c r="F68" s="54">
        <v>0</v>
      </c>
      <c r="G68" s="8"/>
      <c r="H68" s="50" t="s">
        <v>130</v>
      </c>
      <c r="I68" s="71">
        <v>3.6198870865588581E-2</v>
      </c>
      <c r="J68" s="73"/>
      <c r="K68" s="9">
        <f t="shared" si="4"/>
        <v>0.21700715964280948</v>
      </c>
      <c r="L68" s="9">
        <f t="shared" si="1"/>
        <v>-6.0332138215203326E-3</v>
      </c>
    </row>
    <row r="69" spans="2:12" x14ac:dyDescent="0.2">
      <c r="B69" s="50" t="s">
        <v>131</v>
      </c>
      <c r="C69" s="51">
        <v>0.33896872358410818</v>
      </c>
      <c r="D69" s="52">
        <v>0.47355938976739093</v>
      </c>
      <c r="E69" s="53">
        <v>1183</v>
      </c>
      <c r="F69" s="54">
        <v>0</v>
      </c>
      <c r="G69" s="8"/>
      <c r="H69" s="50" t="s">
        <v>131</v>
      </c>
      <c r="I69" s="71">
        <v>7.807751686699857E-2</v>
      </c>
      <c r="J69" s="73"/>
      <c r="K69" s="9">
        <f t="shared" si="4"/>
        <v>0.10898671159139446</v>
      </c>
      <c r="L69" s="9">
        <f t="shared" si="1"/>
        <v>-5.5887047759781545E-2</v>
      </c>
    </row>
    <row r="70" spans="2:12" x14ac:dyDescent="0.2">
      <c r="B70" s="50" t="s">
        <v>132</v>
      </c>
      <c r="C70" s="51">
        <v>0.39729501267962808</v>
      </c>
      <c r="D70" s="52">
        <v>0.4895449595060834</v>
      </c>
      <c r="E70" s="53">
        <v>1183</v>
      </c>
      <c r="F70" s="54">
        <v>0</v>
      </c>
      <c r="G70" s="8"/>
      <c r="H70" s="50" t="s">
        <v>132</v>
      </c>
      <c r="I70" s="71">
        <v>5.8542652182021891E-2</v>
      </c>
      <c r="J70" s="73"/>
      <c r="K70" s="9">
        <f t="shared" si="4"/>
        <v>7.2074990776466133E-2</v>
      </c>
      <c r="L70" s="9">
        <f t="shared" si="1"/>
        <v>-4.7510863485188057E-2</v>
      </c>
    </row>
    <row r="71" spans="2:12" x14ac:dyDescent="0.2">
      <c r="B71" s="50" t="s">
        <v>133</v>
      </c>
      <c r="C71" s="51">
        <v>6.0862214708368556E-2</v>
      </c>
      <c r="D71" s="52">
        <v>0.23917851608335181</v>
      </c>
      <c r="E71" s="53">
        <v>1183</v>
      </c>
      <c r="F71" s="54">
        <v>0</v>
      </c>
      <c r="G71" s="8"/>
      <c r="H71" s="50" t="s">
        <v>133</v>
      </c>
      <c r="I71" s="71">
        <v>3.951578792361958E-3</v>
      </c>
      <c r="J71" s="73"/>
      <c r="K71" s="9">
        <f t="shared" si="4"/>
        <v>1.5515929341124049E-2</v>
      </c>
      <c r="L71" s="9">
        <f t="shared" si="1"/>
        <v>-1.0055327745822967E-3</v>
      </c>
    </row>
    <row r="72" spans="2:12" x14ac:dyDescent="0.2">
      <c r="B72" s="50" t="s">
        <v>134</v>
      </c>
      <c r="C72" s="51">
        <v>0.38123415046491971</v>
      </c>
      <c r="D72" s="52">
        <v>0.48589530298778089</v>
      </c>
      <c r="E72" s="53">
        <v>1183</v>
      </c>
      <c r="F72" s="54">
        <v>0</v>
      </c>
      <c r="G72" s="8"/>
      <c r="H72" s="50" t="s">
        <v>134</v>
      </c>
      <c r="I72" s="71">
        <v>4.1586934114435342E-2</v>
      </c>
      <c r="J72" s="73"/>
      <c r="K72" s="9">
        <f t="shared" si="4"/>
        <v>5.2959093159879983E-2</v>
      </c>
      <c r="L72" s="9">
        <f t="shared" ref="L72:L135" si="5">((0-C72)/D72)*I72</f>
        <v>-3.2629168053423321E-2</v>
      </c>
    </row>
    <row r="73" spans="2:12" x14ac:dyDescent="0.2">
      <c r="B73" s="50" t="s">
        <v>135</v>
      </c>
      <c r="C73" s="51">
        <v>7.0160608622147083E-2</v>
      </c>
      <c r="D73" s="52">
        <v>0.25552551848280863</v>
      </c>
      <c r="E73" s="53">
        <v>1183</v>
      </c>
      <c r="F73" s="54">
        <v>0</v>
      </c>
      <c r="G73" s="8"/>
      <c r="H73" s="50" t="s">
        <v>135</v>
      </c>
      <c r="I73" s="71">
        <v>-2.2790037434656341E-2</v>
      </c>
      <c r="J73" s="73"/>
      <c r="K73" s="9">
        <f t="shared" si="4"/>
        <v>-8.2931343466367088E-2</v>
      </c>
      <c r="L73" s="9">
        <f t="shared" si="5"/>
        <v>6.2575468251895175E-3</v>
      </c>
    </row>
    <row r="74" spans="2:12" x14ac:dyDescent="0.2">
      <c r="B74" s="50" t="s">
        <v>136</v>
      </c>
      <c r="C74" s="51">
        <v>0.12341504649196956</v>
      </c>
      <c r="D74" s="52">
        <v>0.32905212174648951</v>
      </c>
      <c r="E74" s="53">
        <v>1183</v>
      </c>
      <c r="F74" s="54">
        <v>0</v>
      </c>
      <c r="G74" s="8"/>
      <c r="H74" s="50" t="s">
        <v>136</v>
      </c>
      <c r="I74" s="71">
        <v>6.2991135869922305E-2</v>
      </c>
      <c r="J74" s="73"/>
      <c r="K74" s="9">
        <f t="shared" si="4"/>
        <v>0.16780649100477335</v>
      </c>
      <c r="L74" s="9">
        <f t="shared" si="5"/>
        <v>-2.3625600469331633E-2</v>
      </c>
    </row>
    <row r="75" spans="2:12" x14ac:dyDescent="0.2">
      <c r="B75" s="50" t="s">
        <v>137</v>
      </c>
      <c r="C75" s="51">
        <v>2.5359256128486898E-3</v>
      </c>
      <c r="D75" s="52">
        <v>5.0315352593084318E-2</v>
      </c>
      <c r="E75" s="53">
        <v>1183</v>
      </c>
      <c r="F75" s="54">
        <v>0</v>
      </c>
      <c r="G75" s="8"/>
      <c r="H75" s="50" t="s">
        <v>137</v>
      </c>
      <c r="I75" s="71">
        <v>1.3795008508172366E-2</v>
      </c>
      <c r="J75" s="73"/>
      <c r="K75" s="9">
        <f t="shared" si="4"/>
        <v>0.27347568254263405</v>
      </c>
      <c r="L75" s="9">
        <f t="shared" si="5"/>
        <v>-6.9527715900669681E-4</v>
      </c>
    </row>
    <row r="76" spans="2:12" x14ac:dyDescent="0.2">
      <c r="B76" s="50" t="s">
        <v>138</v>
      </c>
      <c r="C76" s="51">
        <v>3.2967032967032968E-2</v>
      </c>
      <c r="D76" s="52">
        <v>0.17862580752875701</v>
      </c>
      <c r="E76" s="53">
        <v>1183</v>
      </c>
      <c r="F76" s="54">
        <v>0</v>
      </c>
      <c r="G76" s="8"/>
      <c r="H76" s="50" t="s">
        <v>138</v>
      </c>
      <c r="I76" s="71">
        <v>-9.1572992931228669E-3</v>
      </c>
      <c r="J76" s="73"/>
      <c r="K76" s="9">
        <f t="shared" si="4"/>
        <v>-4.9575200963118744E-2</v>
      </c>
      <c r="L76" s="9">
        <f t="shared" si="5"/>
        <v>1.6900636691972299E-3</v>
      </c>
    </row>
    <row r="77" spans="2:12" x14ac:dyDescent="0.2">
      <c r="B77" s="50" t="s">
        <v>139</v>
      </c>
      <c r="C77" s="51">
        <v>8.4530853761622987E-4</v>
      </c>
      <c r="D77" s="52">
        <v>2.9074190231478975E-2</v>
      </c>
      <c r="E77" s="53">
        <v>1183</v>
      </c>
      <c r="F77" s="54">
        <v>0</v>
      </c>
      <c r="G77" s="8"/>
      <c r="H77" s="50" t="s">
        <v>139</v>
      </c>
      <c r="I77" s="71">
        <v>-4.8206498122558387E-3</v>
      </c>
      <c r="J77" s="73"/>
      <c r="K77" s="9">
        <f t="shared" si="4"/>
        <v>-0.16566497080278844</v>
      </c>
      <c r="L77" s="9">
        <f t="shared" si="5"/>
        <v>1.4015648968087005E-4</v>
      </c>
    </row>
    <row r="78" spans="2:12" x14ac:dyDescent="0.2">
      <c r="B78" s="50" t="s">
        <v>140</v>
      </c>
      <c r="C78" s="51">
        <v>3.3812341504649195E-3</v>
      </c>
      <c r="D78" s="52">
        <v>5.8074541219885312E-2</v>
      </c>
      <c r="E78" s="53">
        <v>1183</v>
      </c>
      <c r="F78" s="54">
        <v>0</v>
      </c>
      <c r="G78" s="8"/>
      <c r="H78" s="50" t="s">
        <v>140</v>
      </c>
      <c r="I78" s="71">
        <v>-3.5014517962389268E-3</v>
      </c>
      <c r="J78" s="73"/>
      <c r="K78" s="9">
        <f t="shared" si="4"/>
        <v>-6.0088508571022478E-2</v>
      </c>
      <c r="L78" s="9">
        <f t="shared" si="5"/>
        <v>2.0386262449880398E-4</v>
      </c>
    </row>
    <row r="79" spans="2:12" x14ac:dyDescent="0.2">
      <c r="B79" s="50" t="s">
        <v>141</v>
      </c>
      <c r="C79" s="51">
        <v>1.6906170752324597E-3</v>
      </c>
      <c r="D79" s="52">
        <v>4.1099717433801787E-2</v>
      </c>
      <c r="E79" s="53">
        <v>1183</v>
      </c>
      <c r="F79" s="54">
        <v>0</v>
      </c>
      <c r="G79" s="8"/>
      <c r="H79" s="50" t="s">
        <v>141</v>
      </c>
      <c r="I79" s="71">
        <v>1.1925742772777932E-2</v>
      </c>
      <c r="J79" s="73"/>
      <c r="K79" s="9">
        <f t="shared" si="4"/>
        <v>0.28967549296628237</v>
      </c>
      <c r="L79" s="9">
        <f t="shared" si="5"/>
        <v>-4.9055968326212093E-4</v>
      </c>
    </row>
    <row r="80" spans="2:12" x14ac:dyDescent="0.2">
      <c r="B80" s="50" t="s">
        <v>142</v>
      </c>
      <c r="C80" s="51">
        <v>8.4530853761622987E-4</v>
      </c>
      <c r="D80" s="52">
        <v>2.9074190231478524E-2</v>
      </c>
      <c r="E80" s="53">
        <v>1183</v>
      </c>
      <c r="F80" s="54">
        <v>0</v>
      </c>
      <c r="G80" s="8"/>
      <c r="H80" s="50" t="s">
        <v>142</v>
      </c>
      <c r="I80" s="71">
        <v>-2.17792559539383E-3</v>
      </c>
      <c r="J80" s="73"/>
      <c r="K80" s="9">
        <f t="shared" si="4"/>
        <v>-7.4845922069317394E-2</v>
      </c>
      <c r="L80" s="9">
        <f t="shared" si="5"/>
        <v>6.3321423070488486E-5</v>
      </c>
    </row>
    <row r="81" spans="2:12" x14ac:dyDescent="0.2">
      <c r="B81" s="50" t="s">
        <v>143</v>
      </c>
      <c r="C81" s="51">
        <v>1.69061707523246E-2</v>
      </c>
      <c r="D81" s="52">
        <v>0.12897446783935207</v>
      </c>
      <c r="E81" s="53">
        <v>1183</v>
      </c>
      <c r="F81" s="54">
        <v>0</v>
      </c>
      <c r="G81" s="8"/>
      <c r="H81" s="50" t="s">
        <v>143</v>
      </c>
      <c r="I81" s="71">
        <v>-1.6310044937667193E-3</v>
      </c>
      <c r="J81" s="73"/>
      <c r="K81" s="9">
        <f t="shared" si="4"/>
        <v>-1.2432154054665225E-2</v>
      </c>
      <c r="L81" s="9">
        <f t="shared" si="5"/>
        <v>2.1379456671823257E-4</v>
      </c>
    </row>
    <row r="82" spans="2:12" x14ac:dyDescent="0.2">
      <c r="B82" s="50" t="s">
        <v>145</v>
      </c>
      <c r="C82" s="51">
        <v>1.098901098901099E-2</v>
      </c>
      <c r="D82" s="52">
        <v>0.10429500192085353</v>
      </c>
      <c r="E82" s="53">
        <v>1183</v>
      </c>
      <c r="F82" s="54">
        <v>0</v>
      </c>
      <c r="G82" s="8"/>
      <c r="H82" s="50" t="s">
        <v>145</v>
      </c>
      <c r="I82" s="71">
        <v>2.2942964551224049E-4</v>
      </c>
      <c r="J82" s="73"/>
      <c r="K82" s="9">
        <f t="shared" si="4"/>
        <v>2.1756406005792673E-3</v>
      </c>
      <c r="L82" s="9">
        <f t="shared" si="5"/>
        <v>-2.4173784450880746E-5</v>
      </c>
    </row>
    <row r="83" spans="2:12" x14ac:dyDescent="0.2">
      <c r="B83" s="50" t="s">
        <v>146</v>
      </c>
      <c r="C83" s="51">
        <v>0.96365173288250217</v>
      </c>
      <c r="D83" s="52">
        <v>0.18723435669374755</v>
      </c>
      <c r="E83" s="53">
        <v>1183</v>
      </c>
      <c r="F83" s="54">
        <v>0</v>
      </c>
      <c r="G83" s="8"/>
      <c r="H83" s="50" t="s">
        <v>146</v>
      </c>
      <c r="I83" s="71">
        <v>2.6156444089622963E-2</v>
      </c>
      <c r="J83" s="73"/>
      <c r="K83" s="9">
        <f t="shared" si="4"/>
        <v>5.0778149555565071E-3</v>
      </c>
      <c r="L83" s="9">
        <f t="shared" si="5"/>
        <v>-0.13462114068219597</v>
      </c>
    </row>
    <row r="84" spans="2:12" x14ac:dyDescent="0.2">
      <c r="B84" s="50" t="s">
        <v>147</v>
      </c>
      <c r="C84" s="51">
        <v>0.27303465765004226</v>
      </c>
      <c r="D84" s="52">
        <v>0.44570691923088479</v>
      </c>
      <c r="E84" s="53">
        <v>1183</v>
      </c>
      <c r="F84" s="54">
        <v>0</v>
      </c>
      <c r="G84" s="8"/>
      <c r="H84" s="50" t="s">
        <v>147</v>
      </c>
      <c r="I84" s="71">
        <v>-7.0039140602999636E-2</v>
      </c>
      <c r="J84" s="73"/>
      <c r="K84" s="9">
        <f t="shared" ref="K84:K137" si="6">((1-C84)/D84)*I84</f>
        <v>-0.11423656584514671</v>
      </c>
      <c r="L84" s="9">
        <f t="shared" si="5"/>
        <v>4.2905128799979521E-2</v>
      </c>
    </row>
    <row r="85" spans="2:12" x14ac:dyDescent="0.2">
      <c r="B85" s="50" t="s">
        <v>148</v>
      </c>
      <c r="C85" s="51">
        <v>1.6906170752324597E-3</v>
      </c>
      <c r="D85" s="52">
        <v>4.1099717433802516E-2</v>
      </c>
      <c r="E85" s="53">
        <v>1183</v>
      </c>
      <c r="F85" s="54">
        <v>0</v>
      </c>
      <c r="G85" s="8"/>
      <c r="H85" s="50" t="s">
        <v>148</v>
      </c>
      <c r="I85" s="71">
        <v>-3.5110083358760517E-3</v>
      </c>
      <c r="J85" s="73"/>
      <c r="K85" s="9">
        <f t="shared" si="6"/>
        <v>-8.5282157252725657E-2</v>
      </c>
      <c r="L85" s="9">
        <f t="shared" si="5"/>
        <v>1.4442363632976402E-4</v>
      </c>
    </row>
    <row r="86" spans="2:12" x14ac:dyDescent="0.2">
      <c r="B86" s="50" t="s">
        <v>149</v>
      </c>
      <c r="C86" s="51">
        <v>1.6906170752324597E-3</v>
      </c>
      <c r="D86" s="52">
        <v>4.1099717433802363E-2</v>
      </c>
      <c r="E86" s="53">
        <v>1183</v>
      </c>
      <c r="F86" s="54">
        <v>0</v>
      </c>
      <c r="G86" s="8"/>
      <c r="H86" s="50" t="s">
        <v>149</v>
      </c>
      <c r="I86" s="71">
        <v>-3.1637540138918165E-3</v>
      </c>
      <c r="J86" s="73"/>
      <c r="K86" s="9">
        <f t="shared" si="6"/>
        <v>-7.6847373036595945E-2</v>
      </c>
      <c r="L86" s="9">
        <f t="shared" si="5"/>
        <v>1.3013949709838433E-4</v>
      </c>
    </row>
    <row r="87" spans="2:12" x14ac:dyDescent="0.2">
      <c r="B87" s="50" t="s">
        <v>150</v>
      </c>
      <c r="C87" s="51">
        <v>4.22654268808115E-3</v>
      </c>
      <c r="D87" s="52">
        <v>6.490176936833153E-2</v>
      </c>
      <c r="E87" s="53">
        <v>1183</v>
      </c>
      <c r="F87" s="54">
        <v>0</v>
      </c>
      <c r="G87" s="8"/>
      <c r="H87" s="50" t="s">
        <v>150</v>
      </c>
      <c r="I87" s="71">
        <v>6.5910624146770114E-3</v>
      </c>
      <c r="J87" s="73"/>
      <c r="K87" s="9">
        <f t="shared" si="6"/>
        <v>0.10112520924928824</v>
      </c>
      <c r="L87" s="9">
        <f t="shared" si="5"/>
        <v>-4.292241479171827E-4</v>
      </c>
    </row>
    <row r="88" spans="2:12" x14ac:dyDescent="0.2">
      <c r="B88" s="50" t="s">
        <v>151</v>
      </c>
      <c r="C88" s="51">
        <v>0.12172442941673711</v>
      </c>
      <c r="D88" s="52">
        <v>0.32710554727156455</v>
      </c>
      <c r="E88" s="53">
        <v>1183</v>
      </c>
      <c r="F88" s="54">
        <v>0</v>
      </c>
      <c r="G88" s="8"/>
      <c r="H88" s="50" t="s">
        <v>151</v>
      </c>
      <c r="I88" s="71">
        <v>6.2521608047015551E-2</v>
      </c>
      <c r="J88" s="73"/>
      <c r="K88" s="9">
        <f t="shared" si="6"/>
        <v>0.16786997786891142</v>
      </c>
      <c r="L88" s="9">
        <f t="shared" si="5"/>
        <v>-2.3265906461138831E-2</v>
      </c>
    </row>
    <row r="89" spans="2:12" x14ac:dyDescent="0.2">
      <c r="B89" s="50" t="s">
        <v>152</v>
      </c>
      <c r="C89" s="51">
        <v>0.58326289095519868</v>
      </c>
      <c r="D89" s="52">
        <v>0.493227058945375</v>
      </c>
      <c r="E89" s="53">
        <v>1183</v>
      </c>
      <c r="F89" s="54">
        <v>0</v>
      </c>
      <c r="G89" s="8"/>
      <c r="H89" s="50" t="s">
        <v>152</v>
      </c>
      <c r="I89" s="71">
        <v>2.1196336878673241E-2</v>
      </c>
      <c r="J89" s="73"/>
      <c r="K89" s="9">
        <f t="shared" si="6"/>
        <v>1.7909196166255519E-2</v>
      </c>
      <c r="L89" s="9">
        <f t="shared" si="5"/>
        <v>-2.5065609238775478E-2</v>
      </c>
    </row>
    <row r="90" spans="2:12" x14ac:dyDescent="0.2">
      <c r="B90" s="50" t="s">
        <v>153</v>
      </c>
      <c r="C90" s="51">
        <v>1.4370245139475908E-2</v>
      </c>
      <c r="D90" s="52">
        <v>0.11906184970290712</v>
      </c>
      <c r="E90" s="53">
        <v>1183</v>
      </c>
      <c r="F90" s="54">
        <v>0</v>
      </c>
      <c r="G90" s="8"/>
      <c r="H90" s="50" t="s">
        <v>153</v>
      </c>
      <c r="I90" s="71">
        <v>1.3246653089812222E-3</v>
      </c>
      <c r="J90" s="73"/>
      <c r="K90" s="9">
        <f t="shared" si="6"/>
        <v>1.0965977322049977E-2</v>
      </c>
      <c r="L90" s="9">
        <f t="shared" si="5"/>
        <v>-1.5988131601616607E-4</v>
      </c>
    </row>
    <row r="91" spans="2:12" x14ac:dyDescent="0.2">
      <c r="B91" s="50" t="s">
        <v>154</v>
      </c>
      <c r="C91" s="51">
        <v>8.4530853761622987E-4</v>
      </c>
      <c r="D91" s="52">
        <v>2.9074190231478933E-2</v>
      </c>
      <c r="E91" s="53">
        <v>1183</v>
      </c>
      <c r="F91" s="54">
        <v>0</v>
      </c>
      <c r="G91" s="8"/>
      <c r="H91" s="50" t="s">
        <v>154</v>
      </c>
      <c r="I91" s="71">
        <v>4.2140582650534598E-3</v>
      </c>
      <c r="J91" s="73"/>
      <c r="K91" s="9">
        <f t="shared" si="6"/>
        <v>0.14481903200403667</v>
      </c>
      <c r="L91" s="9">
        <f t="shared" si="5"/>
        <v>-1.2252033164470105E-4</v>
      </c>
    </row>
    <row r="92" spans="2:12" x14ac:dyDescent="0.2">
      <c r="B92" s="50" t="s">
        <v>155</v>
      </c>
      <c r="C92" s="51">
        <v>4.3110735418427727E-2</v>
      </c>
      <c r="D92" s="52">
        <v>0.20319227408650176</v>
      </c>
      <c r="E92" s="53">
        <v>1183</v>
      </c>
      <c r="F92" s="54">
        <v>0</v>
      </c>
      <c r="G92" s="8"/>
      <c r="H92" s="50" t="s">
        <v>155</v>
      </c>
      <c r="I92" s="71">
        <v>-2.7246690616151505E-2</v>
      </c>
      <c r="J92" s="73"/>
      <c r="K92" s="9">
        <f t="shared" si="6"/>
        <v>-0.12831228875794559</v>
      </c>
      <c r="L92" s="9">
        <f t="shared" si="5"/>
        <v>5.7808539988120364E-3</v>
      </c>
    </row>
    <row r="93" spans="2:12" x14ac:dyDescent="0.2">
      <c r="B93" s="50" t="s">
        <v>156</v>
      </c>
      <c r="C93" s="51">
        <v>0.24598478444632291</v>
      </c>
      <c r="D93" s="52">
        <v>0.43085170022358205</v>
      </c>
      <c r="E93" s="53">
        <v>1183</v>
      </c>
      <c r="F93" s="54">
        <v>0</v>
      </c>
      <c r="G93" s="8"/>
      <c r="H93" s="50" t="s">
        <v>156</v>
      </c>
      <c r="I93" s="71">
        <v>-4.2294839265879881E-2</v>
      </c>
      <c r="J93" s="73"/>
      <c r="K93" s="9">
        <f t="shared" si="6"/>
        <v>-7.4018397349532E-2</v>
      </c>
      <c r="L93" s="9">
        <f t="shared" si="5"/>
        <v>2.4147257431293513E-2</v>
      </c>
    </row>
    <row r="94" spans="2:12" x14ac:dyDescent="0.2">
      <c r="B94" s="50" t="s">
        <v>157</v>
      </c>
      <c r="C94" s="51">
        <v>1.5215553677092139E-2</v>
      </c>
      <c r="D94" s="52">
        <v>0.12246108547899556</v>
      </c>
      <c r="E94" s="53">
        <v>1183</v>
      </c>
      <c r="F94" s="54">
        <v>0</v>
      </c>
      <c r="G94" s="8"/>
      <c r="H94" s="50" t="s">
        <v>157</v>
      </c>
      <c r="I94" s="71">
        <v>-1.5706676314874431E-2</v>
      </c>
      <c r="J94" s="73"/>
      <c r="K94" s="9">
        <f t="shared" si="6"/>
        <v>-0.12630698542166485</v>
      </c>
      <c r="L94" s="9">
        <f t="shared" si="5"/>
        <v>1.9515242382746503E-3</v>
      </c>
    </row>
    <row r="95" spans="2:12" x14ac:dyDescent="0.2">
      <c r="B95" s="50" t="s">
        <v>158</v>
      </c>
      <c r="C95" s="51">
        <v>7.6077768385460695E-3</v>
      </c>
      <c r="D95" s="52">
        <v>8.6926900112440683E-2</v>
      </c>
      <c r="E95" s="53">
        <v>1183</v>
      </c>
      <c r="F95" s="54">
        <v>0</v>
      </c>
      <c r="G95" s="8"/>
      <c r="H95" s="50" t="s">
        <v>158</v>
      </c>
      <c r="I95" s="71">
        <v>-1.1980568704025611E-2</v>
      </c>
      <c r="J95" s="73"/>
      <c r="K95" s="9">
        <f t="shared" si="6"/>
        <v>-0.1367749591386262</v>
      </c>
      <c r="L95" s="9">
        <f t="shared" si="5"/>
        <v>1.0485303511479011E-3</v>
      </c>
    </row>
    <row r="96" spans="2:12" x14ac:dyDescent="0.2">
      <c r="B96" s="50" t="s">
        <v>159</v>
      </c>
      <c r="C96" s="51">
        <v>1.6060862214708368E-2</v>
      </c>
      <c r="D96" s="52">
        <v>0.1257627948028199</v>
      </c>
      <c r="E96" s="53">
        <v>1183</v>
      </c>
      <c r="F96" s="54">
        <v>0</v>
      </c>
      <c r="G96" s="8"/>
      <c r="H96" s="50" t="s">
        <v>159</v>
      </c>
      <c r="I96" s="71">
        <v>-1.1997904758968107E-2</v>
      </c>
      <c r="J96" s="73"/>
      <c r="K96" s="9">
        <f t="shared" si="6"/>
        <v>-9.386884318433121E-2</v>
      </c>
      <c r="L96" s="9">
        <f t="shared" si="5"/>
        <v>1.5322233853112485E-3</v>
      </c>
    </row>
    <row r="97" spans="2:12" x14ac:dyDescent="0.2">
      <c r="B97" s="50" t="s">
        <v>160</v>
      </c>
      <c r="C97" s="51">
        <v>0.57734573119188504</v>
      </c>
      <c r="D97" s="52">
        <v>0.49419033030653153</v>
      </c>
      <c r="E97" s="53">
        <v>1183</v>
      </c>
      <c r="F97" s="54">
        <v>0</v>
      </c>
      <c r="G97" s="8"/>
      <c r="H97" s="50" t="s">
        <v>160</v>
      </c>
      <c r="I97" s="71">
        <v>5.4150180325026845E-2</v>
      </c>
      <c r="J97" s="73"/>
      <c r="K97" s="9">
        <f t="shared" si="6"/>
        <v>4.6311721350164405E-2</v>
      </c>
      <c r="L97" s="9">
        <f t="shared" si="5"/>
        <v>-6.3261811364324572E-2</v>
      </c>
    </row>
    <row r="98" spans="2:12" x14ac:dyDescent="0.2">
      <c r="B98" s="50" t="s">
        <v>161</v>
      </c>
      <c r="C98" s="51">
        <v>4.4801352493660185E-2</v>
      </c>
      <c r="D98" s="52">
        <v>0.20695505842569609</v>
      </c>
      <c r="E98" s="53">
        <v>1183</v>
      </c>
      <c r="F98" s="54">
        <v>0</v>
      </c>
      <c r="G98" s="8"/>
      <c r="H98" s="50" t="s">
        <v>161</v>
      </c>
      <c r="I98" s="71">
        <v>-2.3685247700551575E-2</v>
      </c>
      <c r="J98" s="73"/>
      <c r="K98" s="9">
        <f t="shared" si="6"/>
        <v>-0.10931898326873871</v>
      </c>
      <c r="L98" s="9">
        <f t="shared" si="5"/>
        <v>5.127350542693053E-3</v>
      </c>
    </row>
    <row r="99" spans="2:12" x14ac:dyDescent="0.2">
      <c r="B99" s="50" t="s">
        <v>162</v>
      </c>
      <c r="C99" s="51">
        <v>8.4530853761622987E-4</v>
      </c>
      <c r="D99" s="52">
        <v>2.9074190231478402E-2</v>
      </c>
      <c r="E99" s="53">
        <v>1183</v>
      </c>
      <c r="F99" s="54">
        <v>0</v>
      </c>
      <c r="G99" s="8"/>
      <c r="H99" s="50" t="s">
        <v>162</v>
      </c>
      <c r="I99" s="71">
        <v>4.6150008007085509E-3</v>
      </c>
      <c r="J99" s="73"/>
      <c r="K99" s="9">
        <f t="shared" si="6"/>
        <v>0.15859770003630932</v>
      </c>
      <c r="L99" s="9">
        <f t="shared" si="5"/>
        <v>-1.3417741119823123E-4</v>
      </c>
    </row>
    <row r="100" spans="2:12" x14ac:dyDescent="0.2">
      <c r="B100" s="50" t="s">
        <v>163</v>
      </c>
      <c r="C100" s="51">
        <v>4.3110735418427727E-2</v>
      </c>
      <c r="D100" s="52">
        <v>0.20319227408650131</v>
      </c>
      <c r="E100" s="53">
        <v>1183</v>
      </c>
      <c r="F100" s="54">
        <v>0</v>
      </c>
      <c r="G100" s="8"/>
      <c r="H100" s="50" t="s">
        <v>163</v>
      </c>
      <c r="I100" s="71">
        <v>3.3426033560001983E-2</v>
      </c>
      <c r="J100" s="73"/>
      <c r="K100" s="9">
        <f t="shared" si="6"/>
        <v>0.15741254343899347</v>
      </c>
      <c r="L100" s="9">
        <f t="shared" si="5"/>
        <v>-7.0919078757850414E-3</v>
      </c>
    </row>
    <row r="101" spans="2:12" x14ac:dyDescent="0.2">
      <c r="B101" s="50" t="s">
        <v>164</v>
      </c>
      <c r="C101" s="51">
        <v>5.0718512256973797E-3</v>
      </c>
      <c r="D101" s="52">
        <v>7.1066143094203255E-2</v>
      </c>
      <c r="E101" s="53">
        <v>1183</v>
      </c>
      <c r="F101" s="54">
        <v>0</v>
      </c>
      <c r="G101" s="8"/>
      <c r="H101" s="50" t="s">
        <v>164</v>
      </c>
      <c r="I101" s="71">
        <v>-9.4900660908770248E-3</v>
      </c>
      <c r="J101" s="73"/>
      <c r="K101" s="9">
        <f t="shared" si="6"/>
        <v>-0.13286121177318011</v>
      </c>
      <c r="L101" s="9">
        <f t="shared" si="5"/>
        <v>6.7728740071289792E-4</v>
      </c>
    </row>
    <row r="102" spans="2:12" x14ac:dyDescent="0.2">
      <c r="B102" s="50" t="s">
        <v>165</v>
      </c>
      <c r="C102" s="51">
        <v>5.0718512256973797E-3</v>
      </c>
      <c r="D102" s="52">
        <v>7.1066143094204087E-2</v>
      </c>
      <c r="E102" s="53">
        <v>1183</v>
      </c>
      <c r="F102" s="54">
        <v>0</v>
      </c>
      <c r="G102" s="8"/>
      <c r="H102" s="50" t="s">
        <v>165</v>
      </c>
      <c r="I102" s="71">
        <v>-7.0352375323127405E-3</v>
      </c>
      <c r="J102" s="73"/>
      <c r="K102" s="9">
        <f t="shared" si="6"/>
        <v>-9.8493537843089563E-2</v>
      </c>
      <c r="L102" s="9">
        <f t="shared" si="5"/>
        <v>5.020911020038551E-4</v>
      </c>
    </row>
    <row r="103" spans="2:12" ht="24" x14ac:dyDescent="0.2">
      <c r="B103" s="50" t="s">
        <v>166</v>
      </c>
      <c r="C103" s="51">
        <v>4.0574809805579037E-2</v>
      </c>
      <c r="D103" s="52">
        <v>0.19738649660863075</v>
      </c>
      <c r="E103" s="53">
        <v>1183</v>
      </c>
      <c r="F103" s="54">
        <v>0</v>
      </c>
      <c r="G103" s="8"/>
      <c r="H103" s="50" t="s">
        <v>166</v>
      </c>
      <c r="I103" s="71">
        <v>-3.0910442833476184E-2</v>
      </c>
      <c r="J103" s="73"/>
      <c r="K103" s="9">
        <f t="shared" si="6"/>
        <v>-0.15024461148070722</v>
      </c>
      <c r="L103" s="9">
        <f t="shared" si="5"/>
        <v>6.3539571375100861E-3</v>
      </c>
    </row>
    <row r="104" spans="2:12" x14ac:dyDescent="0.2">
      <c r="B104" s="50" t="s">
        <v>167</v>
      </c>
      <c r="C104" s="51">
        <v>1.6906170752324597E-3</v>
      </c>
      <c r="D104" s="52">
        <v>4.1099717433801863E-2</v>
      </c>
      <c r="E104" s="53">
        <v>1183</v>
      </c>
      <c r="F104" s="54">
        <v>0</v>
      </c>
      <c r="G104" s="8"/>
      <c r="H104" s="50" t="s">
        <v>167</v>
      </c>
      <c r="I104" s="71">
        <v>-4.895278054415966E-3</v>
      </c>
      <c r="J104" s="73"/>
      <c r="K104" s="9">
        <f t="shared" si="6"/>
        <v>-0.11890597597466489</v>
      </c>
      <c r="L104" s="9">
        <f t="shared" si="5"/>
        <v>2.0136490427546974E-4</v>
      </c>
    </row>
    <row r="105" spans="2:12" x14ac:dyDescent="0.2">
      <c r="B105" s="50" t="s">
        <v>168</v>
      </c>
      <c r="C105" s="51">
        <v>1.6906170752324597E-3</v>
      </c>
      <c r="D105" s="52">
        <v>4.1099717433802037E-2</v>
      </c>
      <c r="E105" s="53">
        <v>1183</v>
      </c>
      <c r="F105" s="54">
        <v>0</v>
      </c>
      <c r="G105" s="8"/>
      <c r="H105" s="50" t="s">
        <v>168</v>
      </c>
      <c r="I105" s="71">
        <v>2.8865025702969841E-3</v>
      </c>
      <c r="J105" s="73"/>
      <c r="K105" s="9">
        <f t="shared" si="6"/>
        <v>7.0112954046588585E-2</v>
      </c>
      <c r="L105" s="9">
        <f t="shared" si="5"/>
        <v>-1.1873489254291038E-4</v>
      </c>
    </row>
    <row r="106" spans="2:12" x14ac:dyDescent="0.2">
      <c r="B106" s="50" t="s">
        <v>169</v>
      </c>
      <c r="C106" s="51">
        <v>8.4530853761622987E-4</v>
      </c>
      <c r="D106" s="52">
        <v>2.9074190231478662E-2</v>
      </c>
      <c r="E106" s="53">
        <v>1183</v>
      </c>
      <c r="F106" s="54">
        <v>0</v>
      </c>
      <c r="G106" s="8"/>
      <c r="H106" s="50" t="s">
        <v>169</v>
      </c>
      <c r="I106" s="71">
        <v>-2.5521643728284413E-3</v>
      </c>
      <c r="J106" s="73"/>
      <c r="K106" s="9">
        <f t="shared" si="6"/>
        <v>-8.7706896948544888E-2</v>
      </c>
      <c r="L106" s="9">
        <f t="shared" si="5"/>
        <v>7.4202112477618343E-5</v>
      </c>
    </row>
    <row r="107" spans="2:12" x14ac:dyDescent="0.2">
      <c r="B107" s="50" t="s">
        <v>170</v>
      </c>
      <c r="C107" s="51">
        <v>0.19611158072696533</v>
      </c>
      <c r="D107" s="52">
        <v>0.39722185968715784</v>
      </c>
      <c r="E107" s="53">
        <v>1183</v>
      </c>
      <c r="F107" s="54">
        <v>0</v>
      </c>
      <c r="G107" s="8"/>
      <c r="H107" s="50" t="s">
        <v>170</v>
      </c>
      <c r="I107" s="71">
        <v>-4.8050574390535561E-2</v>
      </c>
      <c r="J107" s="73"/>
      <c r="K107" s="9">
        <f t="shared" si="6"/>
        <v>-9.7243641934486952E-2</v>
      </c>
      <c r="L107" s="9">
        <f t="shared" si="5"/>
        <v>2.3722949451946342E-2</v>
      </c>
    </row>
    <row r="108" spans="2:12" ht="24" x14ac:dyDescent="0.2">
      <c r="B108" s="50" t="s">
        <v>172</v>
      </c>
      <c r="C108" s="51">
        <v>0.10735418427726121</v>
      </c>
      <c r="D108" s="52">
        <v>0.30969394121022964</v>
      </c>
      <c r="E108" s="53">
        <v>1183</v>
      </c>
      <c r="F108" s="54">
        <v>0</v>
      </c>
      <c r="G108" s="8"/>
      <c r="H108" s="50" t="s">
        <v>172</v>
      </c>
      <c r="I108" s="71">
        <v>2.4484721549276722E-2</v>
      </c>
      <c r="J108" s="73"/>
      <c r="K108" s="9">
        <f t="shared" si="6"/>
        <v>7.0573496383843054E-2</v>
      </c>
      <c r="L108" s="9">
        <f t="shared" si="5"/>
        <v>-8.4875322355568803E-3</v>
      </c>
    </row>
    <row r="109" spans="2:12" x14ac:dyDescent="0.2">
      <c r="B109" s="50" t="s">
        <v>173</v>
      </c>
      <c r="C109" s="51">
        <v>7.1005917159763315E-2</v>
      </c>
      <c r="D109" s="52">
        <v>0.25694334795770318</v>
      </c>
      <c r="E109" s="53">
        <v>1183</v>
      </c>
      <c r="F109" s="54">
        <v>0</v>
      </c>
      <c r="G109" s="8"/>
      <c r="H109" s="50" t="s">
        <v>173</v>
      </c>
      <c r="I109" s="71">
        <v>1.3202140398542101E-2</v>
      </c>
      <c r="J109" s="73"/>
      <c r="K109" s="9">
        <f t="shared" si="6"/>
        <v>4.7733130312798036E-2</v>
      </c>
      <c r="L109" s="9">
        <f t="shared" si="5"/>
        <v>-3.6483921258189584E-3</v>
      </c>
    </row>
    <row r="110" spans="2:12" x14ac:dyDescent="0.2">
      <c r="B110" s="50" t="s">
        <v>174</v>
      </c>
      <c r="C110" s="51">
        <v>0.26627218934911245</v>
      </c>
      <c r="D110" s="52">
        <v>0.44219520495493214</v>
      </c>
      <c r="E110" s="53">
        <v>1183</v>
      </c>
      <c r="F110" s="54">
        <v>0</v>
      </c>
      <c r="G110" s="8"/>
      <c r="H110" s="50" t="s">
        <v>174</v>
      </c>
      <c r="I110" s="71">
        <v>5.0450574435367705E-2</v>
      </c>
      <c r="J110" s="73"/>
      <c r="K110" s="9">
        <f t="shared" si="6"/>
        <v>8.3711874556203519E-2</v>
      </c>
      <c r="L110" s="9">
        <f t="shared" si="5"/>
        <v>-3.0379309314751284E-2</v>
      </c>
    </row>
    <row r="111" spans="2:12" x14ac:dyDescent="0.2">
      <c r="B111" s="50" t="s">
        <v>175</v>
      </c>
      <c r="C111" s="51">
        <v>0.30092983939137785</v>
      </c>
      <c r="D111" s="52">
        <v>0.45885624117458185</v>
      </c>
      <c r="E111" s="53">
        <v>1183</v>
      </c>
      <c r="F111" s="54">
        <v>0</v>
      </c>
      <c r="G111" s="8"/>
      <c r="H111" s="50" t="s">
        <v>175</v>
      </c>
      <c r="I111" s="71">
        <v>-1.5545266484134197E-2</v>
      </c>
      <c r="J111" s="73"/>
      <c r="K111" s="9">
        <f t="shared" si="6"/>
        <v>-2.3683304186839751E-2</v>
      </c>
      <c r="L111" s="9">
        <f t="shared" si="5"/>
        <v>1.0194989468579142E-2</v>
      </c>
    </row>
    <row r="112" spans="2:12" ht="24" x14ac:dyDescent="0.2">
      <c r="B112" s="50" t="s">
        <v>176</v>
      </c>
      <c r="C112" s="51">
        <v>1.6906170752324597E-3</v>
      </c>
      <c r="D112" s="52">
        <v>4.1099717433802148E-2</v>
      </c>
      <c r="E112" s="53">
        <v>1183</v>
      </c>
      <c r="F112" s="54">
        <v>0</v>
      </c>
      <c r="G112" s="8"/>
      <c r="H112" s="50" t="s">
        <v>176</v>
      </c>
      <c r="I112" s="71">
        <v>-1.4581615952807857E-3</v>
      </c>
      <c r="J112" s="73"/>
      <c r="K112" s="9">
        <f t="shared" si="6"/>
        <v>-3.5418647457467173E-2</v>
      </c>
      <c r="L112" s="9">
        <f t="shared" si="5"/>
        <v>5.9980774695117997E-5</v>
      </c>
    </row>
    <row r="113" spans="2:13" x14ac:dyDescent="0.2">
      <c r="B113" s="50" t="s">
        <v>177</v>
      </c>
      <c r="C113" s="51">
        <v>6.762468300929839E-3</v>
      </c>
      <c r="D113" s="52">
        <v>8.1990364325906895E-2</v>
      </c>
      <c r="E113" s="53">
        <v>1183</v>
      </c>
      <c r="F113" s="54">
        <v>0</v>
      </c>
      <c r="G113" s="8"/>
      <c r="H113" s="50" t="s">
        <v>177</v>
      </c>
      <c r="I113" s="71">
        <v>-3.0031534302572232E-3</v>
      </c>
      <c r="J113" s="73"/>
      <c r="K113" s="9">
        <f t="shared" si="6"/>
        <v>-3.6380429882292599E-2</v>
      </c>
      <c r="L113" s="9">
        <f t="shared" si="5"/>
        <v>2.4769654387943893E-4</v>
      </c>
    </row>
    <row r="114" spans="2:13" x14ac:dyDescent="0.2">
      <c r="B114" s="50" t="s">
        <v>47</v>
      </c>
      <c r="C114" s="51">
        <v>0.19864750633981404</v>
      </c>
      <c r="D114" s="52">
        <v>0.39915078637325191</v>
      </c>
      <c r="E114" s="53">
        <v>1183</v>
      </c>
      <c r="F114" s="54">
        <v>0</v>
      </c>
      <c r="G114" s="8"/>
      <c r="H114" s="50" t="s">
        <v>47</v>
      </c>
      <c r="I114" s="71">
        <v>-2.1867499600623952E-2</v>
      </c>
      <c r="J114" s="73"/>
      <c r="K114" s="9">
        <f t="shared" si="6"/>
        <v>-4.3902144085184301E-2</v>
      </c>
      <c r="L114" s="9">
        <f t="shared" si="5"/>
        <v>1.0882915464154336E-2</v>
      </c>
    </row>
    <row r="115" spans="2:13" x14ac:dyDescent="0.2">
      <c r="B115" s="50" t="s">
        <v>48</v>
      </c>
      <c r="C115" s="55">
        <v>2.7607776838546068</v>
      </c>
      <c r="D115" s="56">
        <v>1.7743472107053322</v>
      </c>
      <c r="E115" s="53">
        <v>1183</v>
      </c>
      <c r="F115" s="54">
        <v>0</v>
      </c>
      <c r="G115" s="8"/>
      <c r="H115" s="50" t="s">
        <v>48</v>
      </c>
      <c r="I115" s="71">
        <v>-4.9649352361712619E-2</v>
      </c>
      <c r="J115" s="73"/>
      <c r="K115" s="9"/>
      <c r="L115" s="9"/>
      <c r="M115" s="2" t="str">
        <f>"((memsleep-"&amp;C115&amp;")/"&amp;D115&amp;")*("&amp;I115&amp;")"</f>
        <v>((memsleep-2.76077768385461)/1.77434721070533)*(-0.0496493523617126)</v>
      </c>
    </row>
    <row r="116" spans="2:13" x14ac:dyDescent="0.2">
      <c r="B116" s="50" t="s">
        <v>180</v>
      </c>
      <c r="C116" s="57">
        <v>5.7480980557903634E-2</v>
      </c>
      <c r="D116" s="58">
        <v>0.23285779434567053</v>
      </c>
      <c r="E116" s="53">
        <v>1183</v>
      </c>
      <c r="F116" s="54">
        <v>0</v>
      </c>
      <c r="G116" s="8"/>
      <c r="H116" s="50" t="s">
        <v>180</v>
      </c>
      <c r="I116" s="71">
        <v>-1.8611430210328864E-2</v>
      </c>
      <c r="J116" s="73"/>
      <c r="K116" s="9">
        <f t="shared" si="6"/>
        <v>-7.5331929521818553E-2</v>
      </c>
      <c r="L116" s="9">
        <f t="shared" si="5"/>
        <v>4.5942342668014897E-3</v>
      </c>
    </row>
    <row r="117" spans="2:13" x14ac:dyDescent="0.2">
      <c r="B117" s="50" t="s">
        <v>181</v>
      </c>
      <c r="C117" s="57">
        <v>2.5359256128486898E-3</v>
      </c>
      <c r="D117" s="58">
        <v>5.0315352593084769E-2</v>
      </c>
      <c r="E117" s="53">
        <v>1183</v>
      </c>
      <c r="F117" s="54">
        <v>0</v>
      </c>
      <c r="G117" s="8"/>
      <c r="H117" s="50" t="s">
        <v>181</v>
      </c>
      <c r="I117" s="71">
        <v>-5.1008661722444252E-3</v>
      </c>
      <c r="J117" s="73"/>
      <c r="K117" s="9">
        <f t="shared" si="6"/>
        <v>-0.10112084071472434</v>
      </c>
      <c r="L117" s="9">
        <f t="shared" si="5"/>
        <v>2.5708688317302799E-4</v>
      </c>
    </row>
    <row r="118" spans="2:13" x14ac:dyDescent="0.2">
      <c r="B118" s="50" t="s">
        <v>182</v>
      </c>
      <c r="C118" s="57">
        <v>2.5359256128486898E-3</v>
      </c>
      <c r="D118" s="58">
        <v>5.0315352593084769E-2</v>
      </c>
      <c r="E118" s="53">
        <v>1183</v>
      </c>
      <c r="F118" s="54">
        <v>0</v>
      </c>
      <c r="G118" s="8"/>
      <c r="H118" s="50" t="s">
        <v>182</v>
      </c>
      <c r="I118" s="71">
        <v>-6.2820365066404383E-4</v>
      </c>
      <c r="J118" s="73"/>
      <c r="K118" s="9">
        <f t="shared" si="6"/>
        <v>-1.2453665544268884E-2</v>
      </c>
      <c r="L118" s="9">
        <f t="shared" si="5"/>
        <v>3.1661861553225972E-5</v>
      </c>
    </row>
    <row r="119" spans="2:13" x14ac:dyDescent="0.2">
      <c r="B119" s="50" t="s">
        <v>183</v>
      </c>
      <c r="C119" s="57">
        <v>1.6060862214708368E-2</v>
      </c>
      <c r="D119" s="58">
        <v>0.12576279480281968</v>
      </c>
      <c r="E119" s="53">
        <v>1183</v>
      </c>
      <c r="F119" s="54">
        <v>0</v>
      </c>
      <c r="G119" s="8"/>
      <c r="H119" s="50" t="s">
        <v>183</v>
      </c>
      <c r="I119" s="71">
        <v>-8.0508892537533815E-3</v>
      </c>
      <c r="J119" s="73"/>
      <c r="K119" s="9">
        <f t="shared" ref="K119" si="7">((1-C119)/D119)*I119</f>
        <v>-6.2988303044338556E-2</v>
      </c>
      <c r="L119" s="9">
        <f t="shared" ref="L119" si="8">((0-C119)/D119)*I119</f>
        <v>1.0281595857752858E-3</v>
      </c>
    </row>
    <row r="120" spans="2:13" x14ac:dyDescent="0.2">
      <c r="B120" s="50" t="s">
        <v>184</v>
      </c>
      <c r="C120" s="57">
        <v>3.9729501267962805E-2</v>
      </c>
      <c r="D120" s="58">
        <v>0.19540559025840093</v>
      </c>
      <c r="E120" s="53">
        <v>1183</v>
      </c>
      <c r="F120" s="54">
        <v>0</v>
      </c>
      <c r="G120" s="8"/>
      <c r="H120" s="50" t="s">
        <v>184</v>
      </c>
      <c r="I120" s="71">
        <v>-2.0406725195181365E-2</v>
      </c>
      <c r="J120" s="73"/>
      <c r="K120" s="9">
        <f t="shared" si="6"/>
        <v>-0.10028360066235087</v>
      </c>
      <c r="L120" s="9">
        <f t="shared" si="5"/>
        <v>4.1490574217697982E-3</v>
      </c>
    </row>
    <row r="121" spans="2:13" x14ac:dyDescent="0.2">
      <c r="B121" s="50" t="s">
        <v>185</v>
      </c>
      <c r="C121" s="57">
        <v>8.4530853761622987E-4</v>
      </c>
      <c r="D121" s="58">
        <v>2.9074190231478725E-2</v>
      </c>
      <c r="E121" s="53">
        <v>1183</v>
      </c>
      <c r="F121" s="54">
        <v>0</v>
      </c>
      <c r="G121" s="8"/>
      <c r="H121" s="50" t="s">
        <v>185</v>
      </c>
      <c r="I121" s="71">
        <v>-2.3064780666769589E-3</v>
      </c>
      <c r="J121" s="73"/>
      <c r="K121" s="9">
        <f t="shared" si="6"/>
        <v>-7.9263716813005217E-2</v>
      </c>
      <c r="L121" s="9">
        <f t="shared" si="5"/>
        <v>6.7058982075300525E-5</v>
      </c>
    </row>
    <row r="122" spans="2:13" x14ac:dyDescent="0.2">
      <c r="B122" s="50" t="s">
        <v>186</v>
      </c>
      <c r="C122" s="57">
        <v>1.4370245139475908E-2</v>
      </c>
      <c r="D122" s="58">
        <v>0.1190618497029073</v>
      </c>
      <c r="E122" s="53">
        <v>1183</v>
      </c>
      <c r="F122" s="54">
        <v>0</v>
      </c>
      <c r="G122" s="4"/>
      <c r="H122" s="50" t="s">
        <v>186</v>
      </c>
      <c r="I122" s="71">
        <v>-9.5105014712408235E-3</v>
      </c>
      <c r="J122" s="73"/>
      <c r="K122" s="9">
        <f t="shared" si="6"/>
        <v>-7.8730787881173422E-2</v>
      </c>
      <c r="L122" s="9">
        <f t="shared" si="5"/>
        <v>1.1478759811148784E-3</v>
      </c>
    </row>
    <row r="123" spans="2:13" x14ac:dyDescent="0.2">
      <c r="B123" s="50" t="s">
        <v>187</v>
      </c>
      <c r="C123" s="57">
        <v>8.4530853761622987E-4</v>
      </c>
      <c r="D123" s="58">
        <v>2.907419023147851E-2</v>
      </c>
      <c r="E123" s="53">
        <v>1183</v>
      </c>
      <c r="F123" s="54">
        <v>0</v>
      </c>
      <c r="G123" s="4"/>
      <c r="H123" s="50" t="s">
        <v>187</v>
      </c>
      <c r="I123" s="71">
        <v>3.1163775393081498E-3</v>
      </c>
      <c r="J123" s="73"/>
      <c r="K123" s="9">
        <f t="shared" si="6"/>
        <v>0.10709647333174906</v>
      </c>
      <c r="L123" s="9">
        <f t="shared" si="5"/>
        <v>-9.0606153410955197E-5</v>
      </c>
    </row>
    <row r="124" spans="2:13" x14ac:dyDescent="0.2">
      <c r="B124" s="50" t="s">
        <v>188</v>
      </c>
      <c r="C124" s="57">
        <v>0.10904480135249366</v>
      </c>
      <c r="D124" s="58">
        <v>0.31182723945088442</v>
      </c>
      <c r="E124" s="53">
        <v>1183</v>
      </c>
      <c r="F124" s="54">
        <v>0</v>
      </c>
      <c r="G124" s="4"/>
      <c r="H124" s="50" t="s">
        <v>188</v>
      </c>
      <c r="I124" s="71">
        <v>-2.0387432729650563E-2</v>
      </c>
      <c r="J124" s="73"/>
      <c r="K124" s="9">
        <f t="shared" si="6"/>
        <v>-5.825113036803678E-2</v>
      </c>
      <c r="L124" s="9">
        <f t="shared" si="5"/>
        <v>7.1294077964674995E-3</v>
      </c>
    </row>
    <row r="125" spans="2:13" x14ac:dyDescent="0.2">
      <c r="B125" s="50" t="s">
        <v>189</v>
      </c>
      <c r="C125" s="57">
        <v>2.5359256128486898E-2</v>
      </c>
      <c r="D125" s="58">
        <v>0.15728024261664392</v>
      </c>
      <c r="E125" s="53">
        <v>1183</v>
      </c>
      <c r="F125" s="54">
        <v>0</v>
      </c>
      <c r="G125" s="4"/>
      <c r="H125" s="50" t="s">
        <v>189</v>
      </c>
      <c r="I125" s="71">
        <v>-1.3395451414243241E-2</v>
      </c>
      <c r="J125" s="73"/>
      <c r="K125" s="9">
        <f t="shared" si="6"/>
        <v>-8.3009490026633145E-2</v>
      </c>
      <c r="L125" s="9">
        <f t="shared" si="5"/>
        <v>2.1598306164778789E-3</v>
      </c>
    </row>
    <row r="126" spans="2:13" x14ac:dyDescent="0.2">
      <c r="B126" s="50" t="s">
        <v>190</v>
      </c>
      <c r="C126" s="57">
        <v>1.6060862214708368E-2</v>
      </c>
      <c r="D126" s="58">
        <v>0.12576279480281971</v>
      </c>
      <c r="E126" s="53">
        <v>1183</v>
      </c>
      <c r="F126" s="54">
        <v>0</v>
      </c>
      <c r="G126" s="4"/>
      <c r="H126" s="50" t="s">
        <v>190</v>
      </c>
      <c r="I126" s="71">
        <v>-4.5992600544017166E-3</v>
      </c>
      <c r="J126" s="73"/>
      <c r="K126" s="9">
        <f t="shared" si="6"/>
        <v>-3.598355125197087E-2</v>
      </c>
      <c r="L126" s="9">
        <f t="shared" si="5"/>
        <v>5.8736037266962757E-4</v>
      </c>
    </row>
    <row r="127" spans="2:13" x14ac:dyDescent="0.2">
      <c r="B127" s="50" t="s">
        <v>191</v>
      </c>
      <c r="C127" s="57">
        <v>0.14032121724429417</v>
      </c>
      <c r="D127" s="58">
        <v>0.34746687621343442</v>
      </c>
      <c r="E127" s="53">
        <v>1183</v>
      </c>
      <c r="F127" s="54">
        <v>0</v>
      </c>
      <c r="G127" s="4"/>
      <c r="H127" s="50" t="s">
        <v>191</v>
      </c>
      <c r="I127" s="71">
        <v>-1.1519242462859961E-2</v>
      </c>
      <c r="J127" s="73"/>
      <c r="K127" s="9">
        <f t="shared" si="6"/>
        <v>-2.8500121930058114E-2</v>
      </c>
      <c r="L127" s="9">
        <f t="shared" si="5"/>
        <v>4.6519373061845101E-3</v>
      </c>
    </row>
    <row r="128" spans="2:13" x14ac:dyDescent="0.2">
      <c r="B128" s="50" t="s">
        <v>192</v>
      </c>
      <c r="C128" s="57">
        <v>2.7895181741335588E-2</v>
      </c>
      <c r="D128" s="58">
        <v>0.16474216896607805</v>
      </c>
      <c r="E128" s="53">
        <v>1183</v>
      </c>
      <c r="F128" s="54">
        <v>0</v>
      </c>
      <c r="G128" s="4"/>
      <c r="H128" s="50" t="s">
        <v>192</v>
      </c>
      <c r="I128" s="71">
        <v>-7.5100059701798251E-4</v>
      </c>
      <c r="J128" s="73"/>
      <c r="K128" s="9">
        <f t="shared" si="6"/>
        <v>-4.4314780086854317E-3</v>
      </c>
      <c r="L128" s="9">
        <f t="shared" si="5"/>
        <v>1.2716415155358194E-4</v>
      </c>
    </row>
    <row r="129" spans="2:13" x14ac:dyDescent="0.2">
      <c r="B129" s="50" t="s">
        <v>193</v>
      </c>
      <c r="C129" s="57">
        <v>8.4530853761623E-3</v>
      </c>
      <c r="D129" s="58">
        <v>9.1589965508932239E-2</v>
      </c>
      <c r="E129" s="53">
        <v>1183</v>
      </c>
      <c r="F129" s="54">
        <v>0</v>
      </c>
      <c r="G129" s="4"/>
      <c r="H129" s="50" t="s">
        <v>193</v>
      </c>
      <c r="I129" s="71">
        <v>1.4083304353196154E-3</v>
      </c>
      <c r="J129" s="73"/>
      <c r="K129" s="9">
        <f t="shared" si="6"/>
        <v>1.5246492234739685E-2</v>
      </c>
      <c r="L129" s="9">
        <f t="shared" si="5"/>
        <v>-1.2997862092702203E-4</v>
      </c>
    </row>
    <row r="130" spans="2:13" x14ac:dyDescent="0.2">
      <c r="B130" s="50" t="s">
        <v>194</v>
      </c>
      <c r="C130" s="57">
        <v>0.13017751479289941</v>
      </c>
      <c r="D130" s="58">
        <v>0.33664094495804231</v>
      </c>
      <c r="E130" s="53">
        <v>1183</v>
      </c>
      <c r="F130" s="54">
        <v>0</v>
      </c>
      <c r="G130" s="4"/>
      <c r="H130" s="50" t="s">
        <v>194</v>
      </c>
      <c r="I130" s="71">
        <v>-1.505324730006472E-2</v>
      </c>
      <c r="J130" s="73"/>
      <c r="K130" s="9">
        <f t="shared" si="6"/>
        <v>-3.8895010167617365E-2</v>
      </c>
      <c r="L130" s="9">
        <f t="shared" si="5"/>
        <v>5.8210219298474959E-3</v>
      </c>
    </row>
    <row r="131" spans="2:13" x14ac:dyDescent="0.2">
      <c r="B131" s="50" t="s">
        <v>195</v>
      </c>
      <c r="C131" s="57">
        <v>5.7480980557903634E-2</v>
      </c>
      <c r="D131" s="58">
        <v>0.23285779434567069</v>
      </c>
      <c r="E131" s="53">
        <v>1183</v>
      </c>
      <c r="F131" s="54">
        <v>0</v>
      </c>
      <c r="G131" s="4"/>
      <c r="H131" s="50" t="s">
        <v>195</v>
      </c>
      <c r="I131" s="71">
        <v>8.5162855186826369E-3</v>
      </c>
      <c r="J131" s="73"/>
      <c r="K131" s="9">
        <f t="shared" si="6"/>
        <v>3.4470656646529034E-2</v>
      </c>
      <c r="L131" s="9">
        <f t="shared" si="5"/>
        <v>-2.1022463246313668E-3</v>
      </c>
    </row>
    <row r="132" spans="2:13" x14ac:dyDescent="0.2">
      <c r="B132" s="50" t="s">
        <v>196</v>
      </c>
      <c r="C132" s="57">
        <v>1.5215553677092139E-2</v>
      </c>
      <c r="D132" s="58">
        <v>0.12246108547899569</v>
      </c>
      <c r="E132" s="53">
        <v>1183</v>
      </c>
      <c r="F132" s="54">
        <v>0</v>
      </c>
      <c r="G132" s="4"/>
      <c r="H132" s="50" t="s">
        <v>196</v>
      </c>
      <c r="I132" s="71">
        <v>1.0817862498852061E-2</v>
      </c>
      <c r="J132" s="73"/>
      <c r="K132" s="9">
        <f t="shared" si="6"/>
        <v>8.6993045093958485E-2</v>
      </c>
      <c r="L132" s="9">
        <f t="shared" si="5"/>
        <v>-1.3440985508079422E-3</v>
      </c>
    </row>
    <row r="133" spans="2:13" x14ac:dyDescent="0.2">
      <c r="B133" s="50" t="s">
        <v>197</v>
      </c>
      <c r="C133" s="57">
        <v>3.8038884192730348E-2</v>
      </c>
      <c r="D133" s="58">
        <v>0.19137106656850278</v>
      </c>
      <c r="E133" s="53">
        <v>1183</v>
      </c>
      <c r="F133" s="54">
        <v>0</v>
      </c>
      <c r="G133" s="4"/>
      <c r="H133" s="50" t="s">
        <v>197</v>
      </c>
      <c r="I133" s="71">
        <v>-2.1859033801471502E-3</v>
      </c>
      <c r="J133" s="73"/>
      <c r="K133" s="9">
        <f t="shared" si="6"/>
        <v>-1.0987836836142299E-2</v>
      </c>
      <c r="L133" s="9">
        <f t="shared" si="5"/>
        <v>4.3449266926748987E-4</v>
      </c>
    </row>
    <row r="134" spans="2:13" x14ac:dyDescent="0.2">
      <c r="B134" s="50" t="s">
        <v>198</v>
      </c>
      <c r="C134" s="57">
        <v>5.9171597633136093E-3</v>
      </c>
      <c r="D134" s="58">
        <v>7.672759229467227E-2</v>
      </c>
      <c r="E134" s="53">
        <v>1183</v>
      </c>
      <c r="F134" s="54">
        <v>0</v>
      </c>
      <c r="G134" s="4"/>
      <c r="H134" s="50" t="s">
        <v>198</v>
      </c>
      <c r="I134" s="71">
        <v>5.3025626578992388E-3</v>
      </c>
      <c r="J134" s="73"/>
      <c r="K134" s="9">
        <f t="shared" si="6"/>
        <v>6.8700012470787289E-2</v>
      </c>
      <c r="L134" s="9">
        <f t="shared" si="5"/>
        <v>-4.0892864565944819E-4</v>
      </c>
    </row>
    <row r="135" spans="2:13" x14ac:dyDescent="0.2">
      <c r="B135" s="50" t="s">
        <v>199</v>
      </c>
      <c r="C135" s="57">
        <v>8.4530853761622987E-4</v>
      </c>
      <c r="D135" s="58">
        <v>2.9074190231478794E-2</v>
      </c>
      <c r="E135" s="53">
        <v>1183</v>
      </c>
      <c r="F135" s="54">
        <v>0</v>
      </c>
      <c r="G135" s="4"/>
      <c r="H135" s="50" t="s">
        <v>199</v>
      </c>
      <c r="I135" s="71">
        <v>1.1534595362020899E-2</v>
      </c>
      <c r="J135" s="73"/>
      <c r="K135" s="9">
        <f t="shared" si="6"/>
        <v>0.39639436140186696</v>
      </c>
      <c r="L135" s="9">
        <f t="shared" si="5"/>
        <v>-3.3535901979853377E-4</v>
      </c>
    </row>
    <row r="136" spans="2:13" x14ac:dyDescent="0.2">
      <c r="B136" s="50" t="s">
        <v>200</v>
      </c>
      <c r="C136" s="57">
        <v>2.1132713440405747E-2</v>
      </c>
      <c r="D136" s="58">
        <v>0.14388753529119272</v>
      </c>
      <c r="E136" s="53">
        <v>1183</v>
      </c>
      <c r="F136" s="54">
        <v>0</v>
      </c>
      <c r="G136" s="4"/>
      <c r="H136" s="50" t="s">
        <v>200</v>
      </c>
      <c r="I136" s="71">
        <v>-6.5037595789900525E-3</v>
      </c>
      <c r="J136" s="73"/>
      <c r="K136" s="9">
        <f t="shared" si="6"/>
        <v>-4.4245093771591207E-2</v>
      </c>
      <c r="L136" s="9">
        <f t="shared" ref="L136:L137" si="9">((0-C136)/D136)*I136</f>
        <v>9.5520496052658055E-4</v>
      </c>
    </row>
    <row r="137" spans="2:13" x14ac:dyDescent="0.2">
      <c r="B137" s="50" t="s">
        <v>201</v>
      </c>
      <c r="C137" s="57">
        <v>8.4530853761622987E-4</v>
      </c>
      <c r="D137" s="58">
        <v>2.9074190231478378E-2</v>
      </c>
      <c r="E137" s="53">
        <v>1183</v>
      </c>
      <c r="F137" s="54">
        <v>0</v>
      </c>
      <c r="G137" s="4"/>
      <c r="H137" s="50" t="s">
        <v>201</v>
      </c>
      <c r="I137" s="71">
        <v>5.644954441792009E-3</v>
      </c>
      <c r="J137" s="73"/>
      <c r="K137" s="9">
        <f t="shared" si="6"/>
        <v>0.19399277051923977</v>
      </c>
      <c r="L137" s="9">
        <f t="shared" si="9"/>
        <v>-1.6412247928869692E-4</v>
      </c>
    </row>
    <row r="138" spans="2:13" ht="15.75" thickBot="1" x14ac:dyDescent="0.25">
      <c r="B138" s="59" t="s">
        <v>49</v>
      </c>
      <c r="C138" s="60">
        <v>0.77972027972027991</v>
      </c>
      <c r="D138" s="61">
        <v>3.7406634488602406</v>
      </c>
      <c r="E138" s="62">
        <v>1183</v>
      </c>
      <c r="F138" s="63">
        <v>39</v>
      </c>
      <c r="G138" s="4"/>
      <c r="H138" s="59" t="s">
        <v>49</v>
      </c>
      <c r="I138" s="72">
        <v>-8.2174899840009342E-3</v>
      </c>
      <c r="J138" s="73"/>
      <c r="K138" s="9"/>
      <c r="L138" s="9"/>
      <c r="M138" s="2" t="str">
        <f>"((landarea-"&amp;C138&amp;")/"&amp;D138&amp;")*("&amp;I138&amp;")"</f>
        <v>((landarea-0.77972027972028)/3.74066344886024)*(-0.00821748998400093)</v>
      </c>
    </row>
    <row r="139" spans="2:13" ht="28.5" customHeight="1" thickTop="1" x14ac:dyDescent="0.2">
      <c r="B139" s="64" t="s">
        <v>46</v>
      </c>
      <c r="C139" s="64"/>
      <c r="D139" s="64"/>
      <c r="E139" s="64"/>
      <c r="F139" s="64"/>
      <c r="G139" s="4"/>
      <c r="H139" s="64" t="s">
        <v>7</v>
      </c>
      <c r="I139" s="64"/>
      <c r="J139" s="73"/>
      <c r="K139" s="9"/>
      <c r="L139" s="9"/>
    </row>
  </sheetData>
  <mergeCells count="7">
    <mergeCell ref="K5:L5"/>
    <mergeCell ref="B5:F5"/>
    <mergeCell ref="B6"/>
    <mergeCell ref="B139:F139"/>
    <mergeCell ref="H4:I4"/>
    <mergeCell ref="H5:H6"/>
    <mergeCell ref="H139:I139"/>
  </mergeCells>
  <pageMargins left="0.25" right="0.2" top="0.25" bottom="0.25" header="0.55000000000000004" footer="0.05"/>
  <pageSetup scale="50" fitToHeight="0" orientation="landscape" r:id="rId1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8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206</v>
      </c>
    </row>
    <row r="4" spans="1:12" ht="15.75" thickBot="1" x14ac:dyDescent="0.25">
      <c r="H4" s="74" t="s">
        <v>6</v>
      </c>
      <c r="I4" s="74"/>
      <c r="J4" s="99"/>
    </row>
    <row r="5" spans="1:12" ht="16.5" thickTop="1" thickBot="1" x14ac:dyDescent="0.25">
      <c r="B5" s="74" t="s">
        <v>0</v>
      </c>
      <c r="C5" s="74"/>
      <c r="D5" s="74"/>
      <c r="E5" s="74"/>
      <c r="F5" s="74"/>
      <c r="G5" s="5"/>
      <c r="H5" s="100" t="s">
        <v>45</v>
      </c>
      <c r="I5" s="101" t="s">
        <v>4</v>
      </c>
      <c r="J5" s="99"/>
      <c r="K5" s="10" t="s">
        <v>8</v>
      </c>
      <c r="L5" s="10"/>
    </row>
    <row r="6" spans="1:12" ht="27" thickTop="1" thickBot="1" x14ac:dyDescent="0.25">
      <c r="B6" s="75" t="s">
        <v>45</v>
      </c>
      <c r="C6" s="76" t="s">
        <v>1</v>
      </c>
      <c r="D6" s="77" t="s">
        <v>178</v>
      </c>
      <c r="E6" s="77" t="s">
        <v>179</v>
      </c>
      <c r="F6" s="78" t="s">
        <v>2</v>
      </c>
      <c r="G6" s="5"/>
      <c r="H6" s="102"/>
      <c r="I6" s="103" t="s">
        <v>5</v>
      </c>
      <c r="J6" s="99"/>
      <c r="K6" s="1" t="s">
        <v>9</v>
      </c>
      <c r="L6" s="1" t="s">
        <v>10</v>
      </c>
    </row>
    <row r="7" spans="1:12" ht="15.75" thickTop="1" x14ac:dyDescent="0.2">
      <c r="B7" s="79" t="s">
        <v>65</v>
      </c>
      <c r="C7" s="80">
        <v>2.8200789622109417E-3</v>
      </c>
      <c r="D7" s="81">
        <v>5.3036962416176663E-2</v>
      </c>
      <c r="E7" s="82">
        <v>3546</v>
      </c>
      <c r="F7" s="83">
        <v>0</v>
      </c>
      <c r="G7" s="5"/>
      <c r="H7" s="79" t="s">
        <v>65</v>
      </c>
      <c r="I7" s="104">
        <v>1.4729623373041952E-2</v>
      </c>
      <c r="J7" s="99"/>
      <c r="K7" s="9">
        <f>((1-C7)/D7)*I7</f>
        <v>0.27694053359975934</v>
      </c>
      <c r="L7" s="9">
        <f>((0-C7)/D7)*I7</f>
        <v>-7.8320286651515649E-4</v>
      </c>
    </row>
    <row r="8" spans="1:12" x14ac:dyDescent="0.2">
      <c r="B8" s="84" t="s">
        <v>66</v>
      </c>
      <c r="C8" s="85">
        <v>2.2842639593908629E-2</v>
      </c>
      <c r="D8" s="86">
        <v>0.14942272197643644</v>
      </c>
      <c r="E8" s="87">
        <v>3546</v>
      </c>
      <c r="F8" s="88">
        <v>0</v>
      </c>
      <c r="G8" s="5"/>
      <c r="H8" s="84" t="s">
        <v>66</v>
      </c>
      <c r="I8" s="105">
        <v>8.7462807251089597E-2</v>
      </c>
      <c r="J8" s="99"/>
      <c r="K8" s="9">
        <f t="shared" ref="K8:K71" si="0">((1-C8)/D8)*I8</f>
        <v>0.57196740051796835</v>
      </c>
      <c r="L8" s="9">
        <f t="shared" ref="L8:L71" si="1">((0-C8)/D8)*I8</f>
        <v>-1.3370666505614845E-2</v>
      </c>
    </row>
    <row r="9" spans="1:12" x14ac:dyDescent="0.2">
      <c r="B9" s="84" t="s">
        <v>67</v>
      </c>
      <c r="C9" s="85">
        <v>5.3581500282007897E-3</v>
      </c>
      <c r="D9" s="86">
        <v>7.3013311284124E-2</v>
      </c>
      <c r="E9" s="87">
        <v>3546</v>
      </c>
      <c r="F9" s="88">
        <v>0</v>
      </c>
      <c r="G9" s="5"/>
      <c r="H9" s="84" t="s">
        <v>67</v>
      </c>
      <c r="I9" s="105">
        <v>1.1261597364783327E-2</v>
      </c>
      <c r="J9" s="99"/>
      <c r="K9" s="9">
        <f t="shared" si="0"/>
        <v>0.1534138890504097</v>
      </c>
      <c r="L9" s="9">
        <f t="shared" si="1"/>
        <v>-8.2644283866112409E-4</v>
      </c>
    </row>
    <row r="10" spans="1:12" x14ac:dyDescent="0.2">
      <c r="B10" s="84" t="s">
        <v>68</v>
      </c>
      <c r="C10" s="85">
        <v>0.19091934574168076</v>
      </c>
      <c r="D10" s="86">
        <v>0.39308106412188526</v>
      </c>
      <c r="E10" s="87">
        <v>3546</v>
      </c>
      <c r="F10" s="88">
        <v>0</v>
      </c>
      <c r="G10" s="5"/>
      <c r="H10" s="84" t="s">
        <v>68</v>
      </c>
      <c r="I10" s="105">
        <v>3.5036891899350768E-2</v>
      </c>
      <c r="J10" s="99"/>
      <c r="K10" s="9">
        <f t="shared" si="0"/>
        <v>7.2116603948937041E-2</v>
      </c>
      <c r="L10" s="9">
        <f t="shared" si="1"/>
        <v>-1.7017407066375174E-2</v>
      </c>
    </row>
    <row r="11" spans="1:12" x14ac:dyDescent="0.2">
      <c r="B11" s="84" t="s">
        <v>69</v>
      </c>
      <c r="C11" s="85">
        <v>0.16751269035532995</v>
      </c>
      <c r="D11" s="86">
        <v>0.37348564448613025</v>
      </c>
      <c r="E11" s="87">
        <v>3546</v>
      </c>
      <c r="F11" s="88">
        <v>0</v>
      </c>
      <c r="G11" s="5"/>
      <c r="H11" s="84" t="s">
        <v>69</v>
      </c>
      <c r="I11" s="105">
        <v>1.2789692512390934E-2</v>
      </c>
      <c r="J11" s="99"/>
      <c r="K11" s="9">
        <f t="shared" si="0"/>
        <v>2.850780710854954E-2</v>
      </c>
      <c r="L11" s="9">
        <f t="shared" si="1"/>
        <v>-5.7363270401349677E-3</v>
      </c>
    </row>
    <row r="12" spans="1:12" x14ac:dyDescent="0.2">
      <c r="B12" s="84" t="s">
        <v>70</v>
      </c>
      <c r="C12" s="85">
        <v>3.694303440496334E-2</v>
      </c>
      <c r="D12" s="86">
        <v>0.18864856954315298</v>
      </c>
      <c r="E12" s="87">
        <v>3546</v>
      </c>
      <c r="F12" s="88">
        <v>0</v>
      </c>
      <c r="G12" s="5"/>
      <c r="H12" s="84" t="s">
        <v>70</v>
      </c>
      <c r="I12" s="105">
        <v>-2.3202474475845407E-3</v>
      </c>
      <c r="J12" s="99"/>
      <c r="K12" s="9">
        <f t="shared" si="0"/>
        <v>-1.1844937238123356E-2</v>
      </c>
      <c r="L12" s="9">
        <f t="shared" si="1"/>
        <v>4.5437387355612299E-4</v>
      </c>
    </row>
    <row r="13" spans="1:12" x14ac:dyDescent="0.2">
      <c r="B13" s="84" t="s">
        <v>71</v>
      </c>
      <c r="C13" s="85">
        <v>0.49182177100958829</v>
      </c>
      <c r="D13" s="86">
        <v>0.50000361955226436</v>
      </c>
      <c r="E13" s="87">
        <v>3546</v>
      </c>
      <c r="F13" s="88">
        <v>0</v>
      </c>
      <c r="G13" s="5"/>
      <c r="H13" s="84" t="s">
        <v>71</v>
      </c>
      <c r="I13" s="105">
        <v>-6.0109127749250799E-2</v>
      </c>
      <c r="J13" s="99"/>
      <c r="K13" s="9">
        <f t="shared" si="0"/>
        <v>-6.1091857921200018E-2</v>
      </c>
      <c r="L13" s="9">
        <f t="shared" si="1"/>
        <v>5.9125527311083712E-2</v>
      </c>
    </row>
    <row r="14" spans="1:12" x14ac:dyDescent="0.2">
      <c r="B14" s="84" t="s">
        <v>72</v>
      </c>
      <c r="C14" s="85">
        <v>1.3818386914833615E-2</v>
      </c>
      <c r="D14" s="86">
        <v>0.11675308658622618</v>
      </c>
      <c r="E14" s="87">
        <v>3546</v>
      </c>
      <c r="F14" s="88">
        <v>0</v>
      </c>
      <c r="G14" s="5"/>
      <c r="H14" s="84" t="s">
        <v>72</v>
      </c>
      <c r="I14" s="105">
        <v>-4.9960656649409123E-3</v>
      </c>
      <c r="J14" s="99"/>
      <c r="K14" s="9">
        <f t="shared" si="0"/>
        <v>-4.2200409775822616E-2</v>
      </c>
      <c r="L14" s="9">
        <f t="shared" si="1"/>
        <v>5.9131257621255584E-4</v>
      </c>
    </row>
    <row r="15" spans="1:12" x14ac:dyDescent="0.2">
      <c r="B15" s="84" t="s">
        <v>73</v>
      </c>
      <c r="C15" s="85">
        <v>9.5882684715172025E-3</v>
      </c>
      <c r="D15" s="86">
        <v>9.7462876910809723E-2</v>
      </c>
      <c r="E15" s="87">
        <v>3546</v>
      </c>
      <c r="F15" s="88">
        <v>0</v>
      </c>
      <c r="G15" s="5"/>
      <c r="H15" s="84" t="s">
        <v>73</v>
      </c>
      <c r="I15" s="105">
        <v>-8.9417396808622821E-4</v>
      </c>
      <c r="J15" s="99"/>
      <c r="K15" s="9">
        <f t="shared" si="0"/>
        <v>-9.0865405997650438E-3</v>
      </c>
      <c r="L15" s="9">
        <f t="shared" si="1"/>
        <v>8.7967648175401908E-5</v>
      </c>
    </row>
    <row r="16" spans="1:12" ht="24" x14ac:dyDescent="0.2">
      <c r="B16" s="84" t="s">
        <v>74</v>
      </c>
      <c r="C16" s="85">
        <v>2.5380710659898475E-3</v>
      </c>
      <c r="D16" s="86">
        <v>5.0322394637865676E-2</v>
      </c>
      <c r="E16" s="87">
        <v>3546</v>
      </c>
      <c r="F16" s="88">
        <v>0</v>
      </c>
      <c r="G16" s="5"/>
      <c r="H16" s="84" t="s">
        <v>74</v>
      </c>
      <c r="I16" s="105">
        <v>2.5813564417976578E-3</v>
      </c>
      <c r="J16" s="99"/>
      <c r="K16" s="9">
        <f t="shared" si="0"/>
        <v>5.1166181463158801E-2</v>
      </c>
      <c r="L16" s="9">
        <f t="shared" si="1"/>
        <v>-1.3019384596223613E-4</v>
      </c>
    </row>
    <row r="17" spans="2:12" ht="24" x14ac:dyDescent="0.2">
      <c r="B17" s="84" t="s">
        <v>75</v>
      </c>
      <c r="C17" s="85">
        <v>5.3581500282007893E-2</v>
      </c>
      <c r="D17" s="86">
        <v>0.22522173054912975</v>
      </c>
      <c r="E17" s="87">
        <v>3546</v>
      </c>
      <c r="F17" s="88">
        <v>0</v>
      </c>
      <c r="G17" s="5"/>
      <c r="H17" s="84" t="s">
        <v>75</v>
      </c>
      <c r="I17" s="105">
        <v>-1.0574375612059993E-2</v>
      </c>
      <c r="J17" s="99"/>
      <c r="K17" s="9">
        <f t="shared" si="0"/>
        <v>-4.4435253551331946E-2</v>
      </c>
      <c r="L17" s="9">
        <f t="shared" si="1"/>
        <v>2.5157026742410812E-3</v>
      </c>
    </row>
    <row r="18" spans="2:12" x14ac:dyDescent="0.2">
      <c r="B18" s="84" t="s">
        <v>78</v>
      </c>
      <c r="C18" s="85">
        <v>2.2560631697687537E-3</v>
      </c>
      <c r="D18" s="86">
        <v>4.7451115056110341E-2</v>
      </c>
      <c r="E18" s="87">
        <v>3546</v>
      </c>
      <c r="F18" s="88">
        <v>0</v>
      </c>
      <c r="G18" s="5"/>
      <c r="H18" s="84" t="s">
        <v>78</v>
      </c>
      <c r="I18" s="105">
        <v>4.0700786035606853E-3</v>
      </c>
      <c r="J18" s="99"/>
      <c r="K18" s="9">
        <f t="shared" si="0"/>
        <v>8.558062849151532E-2</v>
      </c>
      <c r="L18" s="9">
        <f t="shared" si="1"/>
        <v>-1.9351187900851403E-4</v>
      </c>
    </row>
    <row r="19" spans="2:12" ht="24" x14ac:dyDescent="0.2">
      <c r="B19" s="84" t="s">
        <v>79</v>
      </c>
      <c r="C19" s="85">
        <v>2.8200789622109422E-4</v>
      </c>
      <c r="D19" s="86">
        <v>1.6793090728661499E-2</v>
      </c>
      <c r="E19" s="87">
        <v>3546</v>
      </c>
      <c r="F19" s="88">
        <v>0</v>
      </c>
      <c r="G19" s="5"/>
      <c r="H19" s="84" t="s">
        <v>79</v>
      </c>
      <c r="I19" s="105">
        <v>4.0545820761004825E-2</v>
      </c>
      <c r="J19" s="99"/>
      <c r="K19" s="9">
        <f t="shared" si="0"/>
        <v>2.4137537975787655</v>
      </c>
      <c r="L19" s="9">
        <f t="shared" si="1"/>
        <v>-6.8088964670769137E-4</v>
      </c>
    </row>
    <row r="20" spans="2:12" ht="24" x14ac:dyDescent="0.2">
      <c r="B20" s="84" t="s">
        <v>80</v>
      </c>
      <c r="C20" s="85">
        <v>3.102086858432036E-3</v>
      </c>
      <c r="D20" s="86">
        <v>5.5617769290092878E-2</v>
      </c>
      <c r="E20" s="87">
        <v>3546</v>
      </c>
      <c r="F20" s="88">
        <v>0</v>
      </c>
      <c r="G20" s="5"/>
      <c r="H20" s="84" t="s">
        <v>80</v>
      </c>
      <c r="I20" s="105">
        <v>2.6023018268742291E-2</v>
      </c>
      <c r="J20" s="99"/>
      <c r="K20" s="9">
        <f t="shared" ref="K20:K65" si="2">((1-C20)/D20)*I20</f>
        <v>0.46643892656757735</v>
      </c>
      <c r="L20" s="9">
        <f t="shared" ref="L20:L65" si="3">((0-C20)/D20)*I20</f>
        <v>-1.4514365466034938E-3</v>
      </c>
    </row>
    <row r="21" spans="2:12" ht="24" x14ac:dyDescent="0.2">
      <c r="B21" s="84" t="s">
        <v>81</v>
      </c>
      <c r="C21" s="85">
        <v>5.3581500282007897E-3</v>
      </c>
      <c r="D21" s="86">
        <v>7.3013311284124985E-2</v>
      </c>
      <c r="E21" s="87">
        <v>3546</v>
      </c>
      <c r="F21" s="88">
        <v>0</v>
      </c>
      <c r="G21" s="5"/>
      <c r="H21" s="84" t="s">
        <v>81</v>
      </c>
      <c r="I21" s="105">
        <v>5.3479329456327454E-2</v>
      </c>
      <c r="J21" s="99"/>
      <c r="K21" s="9">
        <f t="shared" si="2"/>
        <v>0.72853536225329885</v>
      </c>
      <c r="L21" s="9">
        <f t="shared" si="3"/>
        <v>-3.9246305309931047E-3</v>
      </c>
    </row>
    <row r="22" spans="2:12" x14ac:dyDescent="0.2">
      <c r="B22" s="84" t="s">
        <v>84</v>
      </c>
      <c r="C22" s="85">
        <v>3.750705019740553E-2</v>
      </c>
      <c r="D22" s="86">
        <v>0.19002751068276949</v>
      </c>
      <c r="E22" s="87">
        <v>3546</v>
      </c>
      <c r="F22" s="88">
        <v>0</v>
      </c>
      <c r="G22" s="5"/>
      <c r="H22" s="84" t="s">
        <v>84</v>
      </c>
      <c r="I22" s="105">
        <v>6.0404797797214908E-2</v>
      </c>
      <c r="J22" s="99"/>
      <c r="K22" s="9">
        <f t="shared" si="2"/>
        <v>0.30595144779393424</v>
      </c>
      <c r="L22" s="9">
        <f t="shared" si="3"/>
        <v>-1.1922514666449828E-2</v>
      </c>
    </row>
    <row r="23" spans="2:12" x14ac:dyDescent="0.2">
      <c r="B23" s="84" t="s">
        <v>85</v>
      </c>
      <c r="C23" s="85">
        <v>1.2690355329949238E-2</v>
      </c>
      <c r="D23" s="86">
        <v>0.11195018790820165</v>
      </c>
      <c r="E23" s="87">
        <v>3546</v>
      </c>
      <c r="F23" s="88">
        <v>0</v>
      </c>
      <c r="G23" s="5"/>
      <c r="H23" s="84" t="s">
        <v>85</v>
      </c>
      <c r="I23" s="105">
        <v>1.1375966631747527E-2</v>
      </c>
      <c r="J23" s="99"/>
      <c r="K23" s="9">
        <f t="shared" si="2"/>
        <v>0.1003267773179518</v>
      </c>
      <c r="L23" s="9">
        <f t="shared" si="3"/>
        <v>-1.2895472662975808E-3</v>
      </c>
    </row>
    <row r="24" spans="2:12" x14ac:dyDescent="0.2">
      <c r="B24" s="84" t="s">
        <v>86</v>
      </c>
      <c r="C24" s="85">
        <v>2.8200789622109422E-4</v>
      </c>
      <c r="D24" s="86">
        <v>1.6793090728661971E-2</v>
      </c>
      <c r="E24" s="87">
        <v>3546</v>
      </c>
      <c r="F24" s="88">
        <v>0</v>
      </c>
      <c r="G24" s="5"/>
      <c r="H24" s="84" t="s">
        <v>86</v>
      </c>
      <c r="I24" s="105">
        <v>5.3357258294057614E-3</v>
      </c>
      <c r="J24" s="99"/>
      <c r="K24" s="9">
        <f t="shared" si="2"/>
        <v>0.31764379760573203</v>
      </c>
      <c r="L24" s="9">
        <f t="shared" si="3"/>
        <v>-8.960332795648295E-5</v>
      </c>
    </row>
    <row r="25" spans="2:12" x14ac:dyDescent="0.2">
      <c r="B25" s="84" t="s">
        <v>87</v>
      </c>
      <c r="C25" s="85">
        <v>8.4602368866328254E-4</v>
      </c>
      <c r="D25" s="86">
        <v>2.9078280267894052E-2</v>
      </c>
      <c r="E25" s="87">
        <v>3546</v>
      </c>
      <c r="F25" s="88">
        <v>0</v>
      </c>
      <c r="G25" s="5"/>
      <c r="H25" s="84" t="s">
        <v>87</v>
      </c>
      <c r="I25" s="105">
        <v>1.1482336276600225E-3</v>
      </c>
      <c r="J25" s="99"/>
      <c r="K25" s="9">
        <f t="shared" si="2"/>
        <v>3.9454265666378455E-2</v>
      </c>
      <c r="L25" s="9">
        <f t="shared" si="3"/>
        <v>-3.3407506914799701E-5</v>
      </c>
    </row>
    <row r="26" spans="2:12" x14ac:dyDescent="0.2">
      <c r="B26" s="84" t="s">
        <v>88</v>
      </c>
      <c r="C26" s="85">
        <v>0.87027636773829664</v>
      </c>
      <c r="D26" s="86">
        <v>0.33604651147268327</v>
      </c>
      <c r="E26" s="87">
        <v>3546</v>
      </c>
      <c r="F26" s="88">
        <v>0</v>
      </c>
      <c r="G26" s="5"/>
      <c r="H26" s="84" t="s">
        <v>88</v>
      </c>
      <c r="I26" s="105">
        <v>-9.4535940127746423E-2</v>
      </c>
      <c r="J26" s="99"/>
      <c r="K26" s="9">
        <f t="shared" si="2"/>
        <v>-3.6493595719540951E-2</v>
      </c>
      <c r="L26" s="9">
        <f t="shared" si="3"/>
        <v>0.24482442693587683</v>
      </c>
    </row>
    <row r="27" spans="2:12" ht="24" x14ac:dyDescent="0.2">
      <c r="B27" s="84" t="s">
        <v>91</v>
      </c>
      <c r="C27" s="85">
        <v>1.6920473773265651E-3</v>
      </c>
      <c r="D27" s="86">
        <v>4.1105484435793462E-2</v>
      </c>
      <c r="E27" s="87">
        <v>3546</v>
      </c>
      <c r="F27" s="88">
        <v>0</v>
      </c>
      <c r="G27" s="5"/>
      <c r="H27" s="84" t="s">
        <v>91</v>
      </c>
      <c r="I27" s="105">
        <v>2.5991852257274257E-2</v>
      </c>
      <c r="J27" s="99"/>
      <c r="K27" s="9">
        <f t="shared" si="2"/>
        <v>0.63125086999913382</v>
      </c>
      <c r="L27" s="9">
        <f t="shared" si="3"/>
        <v>-1.0699167288120912E-3</v>
      </c>
    </row>
    <row r="28" spans="2:12" ht="24" x14ac:dyDescent="0.2">
      <c r="B28" s="84" t="s">
        <v>92</v>
      </c>
      <c r="C28" s="85">
        <v>8.4602368866328254E-4</v>
      </c>
      <c r="D28" s="86">
        <v>2.9078280267894337E-2</v>
      </c>
      <c r="E28" s="87">
        <v>3546</v>
      </c>
      <c r="F28" s="88">
        <v>0</v>
      </c>
      <c r="G28" s="5"/>
      <c r="H28" s="84" t="s">
        <v>92</v>
      </c>
      <c r="I28" s="105">
        <v>1.3389900256262917E-2</v>
      </c>
      <c r="J28" s="99"/>
      <c r="K28" s="9">
        <f t="shared" si="2"/>
        <v>0.46008814689872551</v>
      </c>
      <c r="L28" s="9">
        <f t="shared" si="3"/>
        <v>-3.8957506087953044E-4</v>
      </c>
    </row>
    <row r="29" spans="2:12" ht="24" x14ac:dyDescent="0.2">
      <c r="B29" s="84" t="s">
        <v>93</v>
      </c>
      <c r="C29" s="85">
        <v>2.8200789622109422E-4</v>
      </c>
      <c r="D29" s="86">
        <v>1.6793090728661874E-2</v>
      </c>
      <c r="E29" s="87">
        <v>3546</v>
      </c>
      <c r="F29" s="88">
        <v>0</v>
      </c>
      <c r="G29" s="5"/>
      <c r="H29" s="84" t="s">
        <v>93</v>
      </c>
      <c r="I29" s="105">
        <v>1.5073172982096154E-3</v>
      </c>
      <c r="J29" s="99"/>
      <c r="K29" s="9">
        <f t="shared" si="2"/>
        <v>8.9732869736569534E-2</v>
      </c>
      <c r="L29" s="9">
        <f t="shared" si="3"/>
        <v>-2.5312516145717784E-5</v>
      </c>
    </row>
    <row r="30" spans="2:12" ht="24" x14ac:dyDescent="0.2">
      <c r="B30" s="84" t="s">
        <v>94</v>
      </c>
      <c r="C30" s="85">
        <v>1.6920473773265651E-3</v>
      </c>
      <c r="D30" s="86">
        <v>4.1105484435793135E-2</v>
      </c>
      <c r="E30" s="87">
        <v>3546</v>
      </c>
      <c r="F30" s="88">
        <v>0</v>
      </c>
      <c r="G30" s="5"/>
      <c r="H30" s="84" t="s">
        <v>94</v>
      </c>
      <c r="I30" s="105">
        <v>1.8863895871842885E-2</v>
      </c>
      <c r="J30" s="99"/>
      <c r="K30" s="9">
        <f t="shared" si="2"/>
        <v>0.45813782576197021</v>
      </c>
      <c r="L30" s="9">
        <f t="shared" si="3"/>
        <v>-7.76504789427068E-4</v>
      </c>
    </row>
    <row r="31" spans="2:12" x14ac:dyDescent="0.2">
      <c r="B31" s="84" t="s">
        <v>95</v>
      </c>
      <c r="C31" s="85">
        <v>4.8223350253807105E-2</v>
      </c>
      <c r="D31" s="86">
        <v>0.21426807030892558</v>
      </c>
      <c r="E31" s="87">
        <v>3546</v>
      </c>
      <c r="F31" s="88">
        <v>0</v>
      </c>
      <c r="G31" s="5"/>
      <c r="H31" s="84" t="s">
        <v>95</v>
      </c>
      <c r="I31" s="105">
        <v>4.2545925216006787E-2</v>
      </c>
      <c r="J31" s="99"/>
      <c r="K31" s="9">
        <f t="shared" si="2"/>
        <v>0.18898857913855108</v>
      </c>
      <c r="L31" s="9">
        <f t="shared" si="3"/>
        <v>-9.5754213430199204E-3</v>
      </c>
    </row>
    <row r="32" spans="2:12" ht="24" x14ac:dyDescent="0.2">
      <c r="B32" s="84" t="s">
        <v>96</v>
      </c>
      <c r="C32" s="85">
        <v>1.551043429216018E-2</v>
      </c>
      <c r="D32" s="86">
        <v>0.12358870561769195</v>
      </c>
      <c r="E32" s="87">
        <v>3546</v>
      </c>
      <c r="F32" s="88">
        <v>0</v>
      </c>
      <c r="G32" s="5"/>
      <c r="H32" s="84" t="s">
        <v>96</v>
      </c>
      <c r="I32" s="105">
        <v>1.1560693034012071E-2</v>
      </c>
      <c r="J32" s="99"/>
      <c r="K32" s="9">
        <f t="shared" si="2"/>
        <v>9.2090791043181922E-2</v>
      </c>
      <c r="L32" s="9">
        <f t="shared" si="3"/>
        <v>-1.4508718153466071E-3</v>
      </c>
    </row>
    <row r="33" spans="2:12" x14ac:dyDescent="0.2">
      <c r="B33" s="84" t="s">
        <v>98</v>
      </c>
      <c r="C33" s="85">
        <v>5.6401579244218843E-4</v>
      </c>
      <c r="D33" s="86">
        <v>2.3745666776639345E-2</v>
      </c>
      <c r="E33" s="87">
        <v>3546</v>
      </c>
      <c r="F33" s="88">
        <v>0</v>
      </c>
      <c r="G33" s="5"/>
      <c r="H33" s="84" t="s">
        <v>98</v>
      </c>
      <c r="I33" s="105">
        <v>-1.1019031808644076E-3</v>
      </c>
      <c r="J33" s="99"/>
      <c r="K33" s="9">
        <f t="shared" si="2"/>
        <v>-4.63782171470579E-2</v>
      </c>
      <c r="L33" s="9">
        <f t="shared" si="3"/>
        <v>2.6172808773734707E-5</v>
      </c>
    </row>
    <row r="34" spans="2:12" x14ac:dyDescent="0.2">
      <c r="B34" s="84" t="s">
        <v>99</v>
      </c>
      <c r="C34" s="85">
        <v>8.4602368866328254E-4</v>
      </c>
      <c r="D34" s="86">
        <v>2.9078280267896696E-2</v>
      </c>
      <c r="E34" s="87">
        <v>3546</v>
      </c>
      <c r="F34" s="88">
        <v>0</v>
      </c>
      <c r="G34" s="5"/>
      <c r="H34" s="84" t="s">
        <v>99</v>
      </c>
      <c r="I34" s="105">
        <v>2.8580485188925576E-3</v>
      </c>
      <c r="J34" s="99"/>
      <c r="K34" s="9">
        <f t="shared" si="2"/>
        <v>9.8204932197965222E-2</v>
      </c>
      <c r="L34" s="9">
        <f t="shared" si="3"/>
        <v>-8.3154049278548036E-5</v>
      </c>
    </row>
    <row r="35" spans="2:12" ht="24" x14ac:dyDescent="0.2">
      <c r="B35" s="84" t="s">
        <v>101</v>
      </c>
      <c r="C35" s="85">
        <v>5.3581500282007897E-3</v>
      </c>
      <c r="D35" s="86">
        <v>7.3013311284126817E-2</v>
      </c>
      <c r="E35" s="87">
        <v>3546</v>
      </c>
      <c r="F35" s="88">
        <v>0</v>
      </c>
      <c r="G35" s="5"/>
      <c r="H35" s="84" t="s">
        <v>101</v>
      </c>
      <c r="I35" s="105">
        <v>5.9308692598306761E-2</v>
      </c>
      <c r="J35" s="99"/>
      <c r="K35" s="9">
        <f t="shared" si="2"/>
        <v>0.8079473001276315</v>
      </c>
      <c r="L35" s="9">
        <f t="shared" si="3"/>
        <v>-4.3524237886092996E-3</v>
      </c>
    </row>
    <row r="36" spans="2:12" x14ac:dyDescent="0.2">
      <c r="B36" s="84" t="s">
        <v>102</v>
      </c>
      <c r="C36" s="85">
        <v>5.6401579244218843E-4</v>
      </c>
      <c r="D36" s="86">
        <v>2.3745666776639789E-2</v>
      </c>
      <c r="E36" s="87">
        <v>3546</v>
      </c>
      <c r="F36" s="88">
        <v>0</v>
      </c>
      <c r="G36" s="5"/>
      <c r="H36" s="84" t="s">
        <v>102</v>
      </c>
      <c r="I36" s="105">
        <v>3.7466841315389285E-2</v>
      </c>
      <c r="J36" s="99"/>
      <c r="K36" s="9">
        <f t="shared" si="2"/>
        <v>1.5769491662382944</v>
      </c>
      <c r="L36" s="9">
        <f t="shared" si="3"/>
        <v>-8.8992616604869886E-4</v>
      </c>
    </row>
    <row r="37" spans="2:12" x14ac:dyDescent="0.2">
      <c r="B37" s="84" t="s">
        <v>103</v>
      </c>
      <c r="C37" s="85">
        <v>2.8200789622109422E-4</v>
      </c>
      <c r="D37" s="86">
        <v>1.6793090728662596E-2</v>
      </c>
      <c r="E37" s="87">
        <v>3546</v>
      </c>
      <c r="F37" s="88">
        <v>0</v>
      </c>
      <c r="G37" s="5"/>
      <c r="H37" s="84" t="s">
        <v>103</v>
      </c>
      <c r="I37" s="105">
        <v>3.511954063396122E-3</v>
      </c>
      <c r="J37" s="99"/>
      <c r="K37" s="9">
        <f t="shared" si="2"/>
        <v>0.20907191662024041</v>
      </c>
      <c r="L37" s="9">
        <f t="shared" si="3"/>
        <v>-5.8976563221506467E-5</v>
      </c>
    </row>
    <row r="38" spans="2:12" ht="24" x14ac:dyDescent="0.2">
      <c r="B38" s="84" t="s">
        <v>105</v>
      </c>
      <c r="C38" s="85">
        <v>8.8550479413423575E-2</v>
      </c>
      <c r="D38" s="86">
        <v>0.28413387528982903</v>
      </c>
      <c r="E38" s="87">
        <v>3546</v>
      </c>
      <c r="F38" s="88">
        <v>0</v>
      </c>
      <c r="G38" s="5"/>
      <c r="H38" s="84" t="s">
        <v>105</v>
      </c>
      <c r="I38" s="105">
        <v>3.7598173076297439E-2</v>
      </c>
      <c r="J38" s="99"/>
      <c r="K38" s="9">
        <f t="shared" si="2"/>
        <v>0.12060806473837979</v>
      </c>
      <c r="L38" s="9">
        <f t="shared" si="3"/>
        <v>-1.1717491438072788E-2</v>
      </c>
    </row>
    <row r="39" spans="2:12" ht="24" x14ac:dyDescent="0.2">
      <c r="B39" s="84" t="s">
        <v>106</v>
      </c>
      <c r="C39" s="85">
        <v>3.9481105470953189E-2</v>
      </c>
      <c r="D39" s="86">
        <v>0.19476407574297996</v>
      </c>
      <c r="E39" s="87">
        <v>3546</v>
      </c>
      <c r="F39" s="88">
        <v>0</v>
      </c>
      <c r="G39" s="5"/>
      <c r="H39" s="84" t="s">
        <v>106</v>
      </c>
      <c r="I39" s="105">
        <v>2.7117339283011115E-2</v>
      </c>
      <c r="J39" s="99"/>
      <c r="K39" s="9">
        <f t="shared" si="2"/>
        <v>0.13373470775513771</v>
      </c>
      <c r="L39" s="9">
        <f t="shared" si="3"/>
        <v>-5.4970226323309687E-3</v>
      </c>
    </row>
    <row r="40" spans="2:12" x14ac:dyDescent="0.2">
      <c r="B40" s="84" t="s">
        <v>107</v>
      </c>
      <c r="C40" s="85">
        <v>0.85504794134235762</v>
      </c>
      <c r="D40" s="86">
        <v>0.35210214645377974</v>
      </c>
      <c r="E40" s="87">
        <v>3546</v>
      </c>
      <c r="F40" s="88">
        <v>0</v>
      </c>
      <c r="G40" s="5"/>
      <c r="H40" s="84" t="s">
        <v>107</v>
      </c>
      <c r="I40" s="105">
        <v>-6.2908514294118298E-2</v>
      </c>
      <c r="J40" s="99"/>
      <c r="K40" s="9">
        <f t="shared" si="2"/>
        <v>-2.5897935431141085E-2</v>
      </c>
      <c r="L40" s="9">
        <f t="shared" si="3"/>
        <v>0.15276758799069998</v>
      </c>
    </row>
    <row r="41" spans="2:12" ht="24" x14ac:dyDescent="0.2">
      <c r="B41" s="84" t="s">
        <v>108</v>
      </c>
      <c r="C41" s="85">
        <v>9.5882684715172025E-3</v>
      </c>
      <c r="D41" s="86">
        <v>9.7462876910810306E-2</v>
      </c>
      <c r="E41" s="87">
        <v>3546</v>
      </c>
      <c r="F41" s="88">
        <v>0</v>
      </c>
      <c r="G41" s="5"/>
      <c r="H41" s="84" t="s">
        <v>108</v>
      </c>
      <c r="I41" s="105">
        <v>6.1593469573184879E-3</v>
      </c>
      <c r="J41" s="99"/>
      <c r="K41" s="9">
        <f t="shared" si="2"/>
        <v>6.2590903105240361E-2</v>
      </c>
      <c r="L41" s="9">
        <f t="shared" si="3"/>
        <v>-6.0594837858148412E-4</v>
      </c>
    </row>
    <row r="42" spans="2:12" x14ac:dyDescent="0.2">
      <c r="B42" s="84" t="s">
        <v>109</v>
      </c>
      <c r="C42" s="85">
        <v>1.1280315848843769E-3</v>
      </c>
      <c r="D42" s="86">
        <v>3.3571967089141105E-2</v>
      </c>
      <c r="E42" s="87">
        <v>3546</v>
      </c>
      <c r="F42" s="88">
        <v>0</v>
      </c>
      <c r="G42" s="5"/>
      <c r="H42" s="84" t="s">
        <v>109</v>
      </c>
      <c r="I42" s="105">
        <v>9.130873063113552E-3</v>
      </c>
      <c r="J42" s="99"/>
      <c r="K42" s="9">
        <f t="shared" si="2"/>
        <v>0.27167228913586211</v>
      </c>
      <c r="L42" s="9">
        <f t="shared" si="3"/>
        <v>-3.0680100410599906E-4</v>
      </c>
    </row>
    <row r="43" spans="2:12" x14ac:dyDescent="0.2">
      <c r="B43" s="84" t="s">
        <v>110</v>
      </c>
      <c r="C43" s="85">
        <v>2.8200789622109422E-4</v>
      </c>
      <c r="D43" s="86">
        <v>1.6793090728662106E-2</v>
      </c>
      <c r="E43" s="87">
        <v>3546</v>
      </c>
      <c r="F43" s="88">
        <v>0</v>
      </c>
      <c r="G43" s="5"/>
      <c r="H43" s="84" t="s">
        <v>110</v>
      </c>
      <c r="I43" s="105">
        <v>2.8380451845402776E-3</v>
      </c>
      <c r="J43" s="99"/>
      <c r="K43" s="9">
        <f t="shared" si="2"/>
        <v>0.16895310572852756</v>
      </c>
      <c r="L43" s="9">
        <f t="shared" si="3"/>
        <v>-4.7659550276030348E-5</v>
      </c>
    </row>
    <row r="44" spans="2:12" x14ac:dyDescent="0.2">
      <c r="B44" s="84" t="s">
        <v>112</v>
      </c>
      <c r="C44" s="85">
        <v>6.4861816130851666E-3</v>
      </c>
      <c r="D44" s="86">
        <v>8.0286542234706437E-2</v>
      </c>
      <c r="E44" s="87">
        <v>3546</v>
      </c>
      <c r="F44" s="88">
        <v>0</v>
      </c>
      <c r="G44" s="5"/>
      <c r="H44" s="84" t="s">
        <v>112</v>
      </c>
      <c r="I44" s="105">
        <v>4.3242383570662499E-2</v>
      </c>
      <c r="J44" s="99"/>
      <c r="K44" s="9">
        <f t="shared" si="2"/>
        <v>0.53510718511014455</v>
      </c>
      <c r="L44" s="9">
        <f t="shared" si="3"/>
        <v>-3.4934616115621132E-3</v>
      </c>
    </row>
    <row r="45" spans="2:12" x14ac:dyDescent="0.2">
      <c r="B45" s="84" t="s">
        <v>113</v>
      </c>
      <c r="C45" s="85">
        <v>0.84461364918217707</v>
      </c>
      <c r="D45" s="86">
        <v>0.36232368727157432</v>
      </c>
      <c r="E45" s="87">
        <v>3546</v>
      </c>
      <c r="F45" s="88">
        <v>0</v>
      </c>
      <c r="G45" s="5"/>
      <c r="H45" s="84" t="s">
        <v>113</v>
      </c>
      <c r="I45" s="105">
        <v>-1.0686725227325848E-2</v>
      </c>
      <c r="J45" s="99"/>
      <c r="K45" s="9">
        <f t="shared" si="2"/>
        <v>-4.5831153016012349E-3</v>
      </c>
      <c r="L45" s="9">
        <f t="shared" si="3"/>
        <v>2.4911851775491281E-2</v>
      </c>
    </row>
    <row r="46" spans="2:12" x14ac:dyDescent="0.2">
      <c r="B46" s="84" t="s">
        <v>114</v>
      </c>
      <c r="C46" s="85">
        <v>0.12718556119571348</v>
      </c>
      <c r="D46" s="86">
        <v>0.33322771279661195</v>
      </c>
      <c r="E46" s="87">
        <v>3546</v>
      </c>
      <c r="F46" s="88">
        <v>0</v>
      </c>
      <c r="G46" s="5"/>
      <c r="H46" s="84" t="s">
        <v>114</v>
      </c>
      <c r="I46" s="105">
        <v>-1.5932764569797846E-2</v>
      </c>
      <c r="J46" s="99"/>
      <c r="K46" s="9">
        <f t="shared" si="2"/>
        <v>-4.1732264252213533E-2</v>
      </c>
      <c r="L46" s="9">
        <f t="shared" si="3"/>
        <v>6.081179702018838E-3</v>
      </c>
    </row>
    <row r="47" spans="2:12" ht="24" x14ac:dyDescent="0.2">
      <c r="B47" s="84" t="s">
        <v>115</v>
      </c>
      <c r="C47" s="85">
        <v>5.6401579244218835E-3</v>
      </c>
      <c r="D47" s="86">
        <v>7.4899456521180935E-2</v>
      </c>
      <c r="E47" s="87">
        <v>3546</v>
      </c>
      <c r="F47" s="88">
        <v>0</v>
      </c>
      <c r="G47" s="5"/>
      <c r="H47" s="84" t="s">
        <v>115</v>
      </c>
      <c r="I47" s="105">
        <v>-2.9029852960719303E-3</v>
      </c>
      <c r="J47" s="99"/>
      <c r="K47" s="9">
        <f t="shared" si="2"/>
        <v>-3.8539825716005033E-2</v>
      </c>
      <c r="L47" s="9">
        <f t="shared" si="3"/>
        <v>2.186036625978731E-4</v>
      </c>
    </row>
    <row r="48" spans="2:12" x14ac:dyDescent="0.2">
      <c r="B48" s="84" t="s">
        <v>117</v>
      </c>
      <c r="C48" s="85">
        <v>6.7399887196841507E-2</v>
      </c>
      <c r="D48" s="86">
        <v>0.25074862634425166</v>
      </c>
      <c r="E48" s="87">
        <v>3546</v>
      </c>
      <c r="F48" s="88">
        <v>0</v>
      </c>
      <c r="G48" s="5"/>
      <c r="H48" s="84" t="s">
        <v>117</v>
      </c>
      <c r="I48" s="105">
        <v>9.7210052944950415E-2</v>
      </c>
      <c r="J48" s="99"/>
      <c r="K48" s="9">
        <f t="shared" si="2"/>
        <v>0.36154976265990652</v>
      </c>
      <c r="L48" s="9">
        <f t="shared" si="3"/>
        <v>-2.6129541359454989E-2</v>
      </c>
    </row>
    <row r="49" spans="2:12" x14ac:dyDescent="0.2">
      <c r="B49" s="84" t="s">
        <v>61</v>
      </c>
      <c r="C49" s="85">
        <v>0.19712351945854484</v>
      </c>
      <c r="D49" s="86">
        <v>0.39788249815855942</v>
      </c>
      <c r="E49" s="87">
        <v>3546</v>
      </c>
      <c r="F49" s="88">
        <v>0</v>
      </c>
      <c r="G49" s="5"/>
      <c r="H49" s="84" t="s">
        <v>61</v>
      </c>
      <c r="I49" s="105">
        <v>3.1811531283234974E-2</v>
      </c>
      <c r="J49" s="99"/>
      <c r="K49" s="9">
        <f t="shared" si="2"/>
        <v>6.4191640485628781E-2</v>
      </c>
      <c r="L49" s="9">
        <f t="shared" si="3"/>
        <v>-1.5760434386882512E-2</v>
      </c>
    </row>
    <row r="50" spans="2:12" x14ac:dyDescent="0.2">
      <c r="B50" s="84" t="s">
        <v>118</v>
      </c>
      <c r="C50" s="85">
        <v>2.8482797518330515E-2</v>
      </c>
      <c r="D50" s="86">
        <v>0.16637107186793032</v>
      </c>
      <c r="E50" s="87">
        <v>3546</v>
      </c>
      <c r="F50" s="88">
        <v>0</v>
      </c>
      <c r="G50" s="5"/>
      <c r="H50" s="84" t="s">
        <v>118</v>
      </c>
      <c r="I50" s="105">
        <v>0.1154246310638571</v>
      </c>
      <c r="J50" s="99"/>
      <c r="K50" s="9">
        <f t="shared" si="2"/>
        <v>0.67401750442321207</v>
      </c>
      <c r="L50" s="9">
        <f t="shared" si="3"/>
        <v>-1.9760745412697945E-2</v>
      </c>
    </row>
    <row r="51" spans="2:12" x14ac:dyDescent="0.2">
      <c r="B51" s="84" t="s">
        <v>119</v>
      </c>
      <c r="C51" s="85">
        <v>1.9740552735476595E-3</v>
      </c>
      <c r="D51" s="86">
        <v>4.4392726164005192E-2</v>
      </c>
      <c r="E51" s="87">
        <v>3546</v>
      </c>
      <c r="F51" s="88">
        <v>0</v>
      </c>
      <c r="G51" s="5"/>
      <c r="H51" s="84" t="s">
        <v>119</v>
      </c>
      <c r="I51" s="105">
        <v>1.2972989524366331E-2</v>
      </c>
      <c r="J51" s="99"/>
      <c r="K51" s="9">
        <f t="shared" si="2"/>
        <v>0.29165544098709029</v>
      </c>
      <c r="L51" s="9">
        <f t="shared" si="3"/>
        <v>-5.7688275979362322E-4</v>
      </c>
    </row>
    <row r="52" spans="2:12" x14ac:dyDescent="0.2">
      <c r="B52" s="84" t="s">
        <v>120</v>
      </c>
      <c r="C52" s="85">
        <v>3.102086858432036E-3</v>
      </c>
      <c r="D52" s="86">
        <v>5.5617769290092843E-2</v>
      </c>
      <c r="E52" s="87">
        <v>3546</v>
      </c>
      <c r="F52" s="88">
        <v>0</v>
      </c>
      <c r="G52" s="5"/>
      <c r="H52" s="84" t="s">
        <v>120</v>
      </c>
      <c r="I52" s="105">
        <v>6.4943577506482497E-2</v>
      </c>
      <c r="J52" s="99"/>
      <c r="K52" s="9">
        <f t="shared" si="2"/>
        <v>1.1640545407435561</v>
      </c>
      <c r="L52" s="9">
        <f t="shared" si="3"/>
        <v>-3.6222347802486888E-3</v>
      </c>
    </row>
    <row r="53" spans="2:12" x14ac:dyDescent="0.2">
      <c r="B53" s="84" t="s">
        <v>121</v>
      </c>
      <c r="C53" s="85">
        <v>8.178228990411731E-3</v>
      </c>
      <c r="D53" s="86">
        <v>9.0075710764631306E-2</v>
      </c>
      <c r="E53" s="87">
        <v>3546</v>
      </c>
      <c r="F53" s="88">
        <v>0</v>
      </c>
      <c r="G53" s="5"/>
      <c r="H53" s="84" t="s">
        <v>121</v>
      </c>
      <c r="I53" s="105">
        <v>0.10367257825775567</v>
      </c>
      <c r="J53" s="99"/>
      <c r="K53" s="9">
        <f t="shared" si="2"/>
        <v>1.141536595158481</v>
      </c>
      <c r="L53" s="9">
        <f t="shared" si="3"/>
        <v>-9.4127271139027423E-3</v>
      </c>
    </row>
    <row r="54" spans="2:12" x14ac:dyDescent="0.2">
      <c r="B54" s="84" t="s">
        <v>122</v>
      </c>
      <c r="C54" s="85">
        <v>0.2667794698251551</v>
      </c>
      <c r="D54" s="86">
        <v>0.44233851620485559</v>
      </c>
      <c r="E54" s="87">
        <v>3546</v>
      </c>
      <c r="F54" s="88">
        <v>0</v>
      </c>
      <c r="G54" s="5"/>
      <c r="H54" s="84" t="s">
        <v>122</v>
      </c>
      <c r="I54" s="105">
        <v>1.8159381505156634E-2</v>
      </c>
      <c r="J54" s="99"/>
      <c r="K54" s="9">
        <f t="shared" si="2"/>
        <v>3.0100999228138345E-2</v>
      </c>
      <c r="L54" s="9">
        <f t="shared" si="3"/>
        <v>-1.0952132796084183E-2</v>
      </c>
    </row>
    <row r="55" spans="2:12" x14ac:dyDescent="0.2">
      <c r="B55" s="84" t="s">
        <v>123</v>
      </c>
      <c r="C55" s="85">
        <v>0.22222222222222221</v>
      </c>
      <c r="D55" s="86">
        <v>0.41579834298358714</v>
      </c>
      <c r="E55" s="87">
        <v>3546</v>
      </c>
      <c r="F55" s="88">
        <v>0</v>
      </c>
      <c r="G55" s="5"/>
      <c r="H55" s="84" t="s">
        <v>123</v>
      </c>
      <c r="I55" s="105">
        <v>4.8665805466961705E-2</v>
      </c>
      <c r="J55" s="99"/>
      <c r="K55" s="9">
        <f t="shared" si="2"/>
        <v>9.1032546590386981E-2</v>
      </c>
      <c r="L55" s="9">
        <f t="shared" si="3"/>
        <v>-2.6009299025824849E-2</v>
      </c>
    </row>
    <row r="56" spans="2:12" x14ac:dyDescent="0.2">
      <c r="B56" s="84" t="s">
        <v>124</v>
      </c>
      <c r="C56" s="85">
        <v>5.076142131979695E-3</v>
      </c>
      <c r="D56" s="86">
        <v>7.1076012552769935E-2</v>
      </c>
      <c r="E56" s="87">
        <v>3546</v>
      </c>
      <c r="F56" s="88">
        <v>0</v>
      </c>
      <c r="G56" s="5"/>
      <c r="H56" s="84" t="s">
        <v>124</v>
      </c>
      <c r="I56" s="105">
        <v>3.6855954057074113E-2</v>
      </c>
      <c r="J56" s="99"/>
      <c r="K56" s="9">
        <f t="shared" si="2"/>
        <v>0.51591059597844091</v>
      </c>
      <c r="L56" s="9">
        <f t="shared" si="3"/>
        <v>-2.6321969182573519E-3</v>
      </c>
    </row>
    <row r="57" spans="2:12" x14ac:dyDescent="0.2">
      <c r="B57" s="84" t="s">
        <v>125</v>
      </c>
      <c r="C57" s="85">
        <v>1.0716300056401579E-2</v>
      </c>
      <c r="D57" s="86">
        <v>0.10297791757732529</v>
      </c>
      <c r="E57" s="87">
        <v>3546</v>
      </c>
      <c r="F57" s="88">
        <v>0</v>
      </c>
      <c r="G57" s="5"/>
      <c r="H57" s="84" t="s">
        <v>125</v>
      </c>
      <c r="I57" s="105">
        <v>9.7957154167009813E-2</v>
      </c>
      <c r="J57" s="99"/>
      <c r="K57" s="9">
        <f t="shared" si="2"/>
        <v>0.94105045227310946</v>
      </c>
      <c r="L57" s="9">
        <f t="shared" si="3"/>
        <v>-1.0193819038306202E-2</v>
      </c>
    </row>
    <row r="58" spans="2:12" x14ac:dyDescent="0.2">
      <c r="B58" s="84" t="s">
        <v>126</v>
      </c>
      <c r="C58" s="85">
        <v>0.15031020868584322</v>
      </c>
      <c r="D58" s="86">
        <v>0.35742562474900597</v>
      </c>
      <c r="E58" s="87">
        <v>3546</v>
      </c>
      <c r="F58" s="88">
        <v>0</v>
      </c>
      <c r="G58" s="5"/>
      <c r="H58" s="84" t="s">
        <v>126</v>
      </c>
      <c r="I58" s="105">
        <v>4.4751420892929085E-2</v>
      </c>
      <c r="J58" s="99"/>
      <c r="K58" s="9">
        <f t="shared" si="2"/>
        <v>0.10638528087130569</v>
      </c>
      <c r="L58" s="9">
        <f t="shared" si="3"/>
        <v>-1.8819566778760684E-2</v>
      </c>
    </row>
    <row r="59" spans="2:12" x14ac:dyDescent="0.2">
      <c r="B59" s="84" t="s">
        <v>127</v>
      </c>
      <c r="C59" s="85">
        <v>8.4602368866328254E-4</v>
      </c>
      <c r="D59" s="86">
        <v>2.9078280267894104E-2</v>
      </c>
      <c r="E59" s="87">
        <v>3546</v>
      </c>
      <c r="F59" s="88">
        <v>0</v>
      </c>
      <c r="G59" s="5"/>
      <c r="H59" s="84" t="s">
        <v>127</v>
      </c>
      <c r="I59" s="105">
        <v>4.621506222207724E-2</v>
      </c>
      <c r="J59" s="99"/>
      <c r="K59" s="9">
        <f t="shared" si="2"/>
        <v>1.5879881051854399</v>
      </c>
      <c r="L59" s="9">
        <f t="shared" si="3"/>
        <v>-1.3446131288615067E-3</v>
      </c>
    </row>
    <row r="60" spans="2:12" x14ac:dyDescent="0.2">
      <c r="B60" s="84" t="s">
        <v>128</v>
      </c>
      <c r="C60" s="85">
        <v>0.15200225606316978</v>
      </c>
      <c r="D60" s="86">
        <v>0.35907371193307436</v>
      </c>
      <c r="E60" s="87">
        <v>3546</v>
      </c>
      <c r="F60" s="88">
        <v>0</v>
      </c>
      <c r="G60" s="5"/>
      <c r="H60" s="84" t="s">
        <v>128</v>
      </c>
      <c r="I60" s="105">
        <v>6.5671053162556212E-2</v>
      </c>
      <c r="J60" s="99"/>
      <c r="K60" s="9">
        <f t="shared" si="2"/>
        <v>0.15509045377898018</v>
      </c>
      <c r="L60" s="9">
        <f t="shared" si="3"/>
        <v>-2.7799718851636287E-2</v>
      </c>
    </row>
    <row r="61" spans="2:12" x14ac:dyDescent="0.2">
      <c r="B61" s="84" t="s">
        <v>129</v>
      </c>
      <c r="C61" s="85">
        <v>0.32797518330513253</v>
      </c>
      <c r="D61" s="86">
        <v>0.46954194340815603</v>
      </c>
      <c r="E61" s="87">
        <v>3546</v>
      </c>
      <c r="F61" s="88">
        <v>0</v>
      </c>
      <c r="G61" s="5"/>
      <c r="H61" s="84" t="s">
        <v>129</v>
      </c>
      <c r="I61" s="105">
        <v>6.1941378116045186E-3</v>
      </c>
      <c r="J61" s="99"/>
      <c r="K61" s="9">
        <f t="shared" si="2"/>
        <v>8.8652662150095971E-3</v>
      </c>
      <c r="L61" s="9">
        <f t="shared" si="3"/>
        <v>-4.3266070533177345E-3</v>
      </c>
    </row>
    <row r="62" spans="2:12" x14ac:dyDescent="0.2">
      <c r="B62" s="84" t="s">
        <v>130</v>
      </c>
      <c r="C62" s="85">
        <v>4.7941342357586013E-3</v>
      </c>
      <c r="D62" s="86">
        <v>6.9083256975594837E-2</v>
      </c>
      <c r="E62" s="87">
        <v>3546</v>
      </c>
      <c r="F62" s="88">
        <v>0</v>
      </c>
      <c r="G62" s="5"/>
      <c r="H62" s="84" t="s">
        <v>130</v>
      </c>
      <c r="I62" s="105">
        <v>2.4359430589785711E-2</v>
      </c>
      <c r="J62" s="99"/>
      <c r="K62" s="9">
        <f t="shared" si="2"/>
        <v>0.35091930043477648</v>
      </c>
      <c r="L62" s="9">
        <f t="shared" si="3"/>
        <v>-1.6904585172545197E-3</v>
      </c>
    </row>
    <row r="63" spans="2:12" x14ac:dyDescent="0.2">
      <c r="B63" s="84" t="s">
        <v>131</v>
      </c>
      <c r="C63" s="85">
        <v>1.3818386914833615E-2</v>
      </c>
      <c r="D63" s="86">
        <v>0.11675308658622449</v>
      </c>
      <c r="E63" s="87">
        <v>3546</v>
      </c>
      <c r="F63" s="88">
        <v>0</v>
      </c>
      <c r="G63" s="5"/>
      <c r="H63" s="84" t="s">
        <v>131</v>
      </c>
      <c r="I63" s="105">
        <v>0.10083373457086324</v>
      </c>
      <c r="J63" s="99"/>
      <c r="K63" s="9">
        <f t="shared" si="2"/>
        <v>0.85171517019429477</v>
      </c>
      <c r="L63" s="9">
        <f t="shared" si="3"/>
        <v>-1.1934241732776791E-2</v>
      </c>
    </row>
    <row r="64" spans="2:12" x14ac:dyDescent="0.2">
      <c r="B64" s="84" t="s">
        <v>132</v>
      </c>
      <c r="C64" s="85">
        <v>0.20586576424139877</v>
      </c>
      <c r="D64" s="86">
        <v>0.40438987182604924</v>
      </c>
      <c r="E64" s="87">
        <v>3546</v>
      </c>
      <c r="F64" s="88">
        <v>0</v>
      </c>
      <c r="G64" s="5"/>
      <c r="H64" s="84" t="s">
        <v>132</v>
      </c>
      <c r="I64" s="105">
        <v>2.4343974707382525E-2</v>
      </c>
      <c r="J64" s="99"/>
      <c r="K64" s="9">
        <f t="shared" si="2"/>
        <v>4.7806300544267537E-2</v>
      </c>
      <c r="L64" s="9">
        <f t="shared" si="3"/>
        <v>-1.2392968535978448E-2</v>
      </c>
    </row>
    <row r="65" spans="2:12" x14ac:dyDescent="0.2">
      <c r="B65" s="84" t="s">
        <v>133</v>
      </c>
      <c r="C65" s="85">
        <v>2.8764805414551606E-2</v>
      </c>
      <c r="D65" s="86">
        <v>0.16716839465470093</v>
      </c>
      <c r="E65" s="87">
        <v>3546</v>
      </c>
      <c r="F65" s="88">
        <v>0</v>
      </c>
      <c r="G65" s="5"/>
      <c r="H65" s="84" t="s">
        <v>133</v>
      </c>
      <c r="I65" s="105">
        <v>1.0974498778021209E-2</v>
      </c>
      <c r="J65" s="99"/>
      <c r="K65" s="9">
        <f t="shared" si="2"/>
        <v>6.3760972749459008E-2</v>
      </c>
      <c r="L65" s="9">
        <f t="shared" si="3"/>
        <v>-1.8883911789909461E-3</v>
      </c>
    </row>
    <row r="66" spans="2:12" x14ac:dyDescent="0.2">
      <c r="B66" s="84" t="s">
        <v>134</v>
      </c>
      <c r="C66" s="85">
        <v>0.11787930062041738</v>
      </c>
      <c r="D66" s="86">
        <v>0.32251062559578869</v>
      </c>
      <c r="E66" s="87">
        <v>3546</v>
      </c>
      <c r="F66" s="88">
        <v>0</v>
      </c>
      <c r="G66" s="5"/>
      <c r="H66" s="84" t="s">
        <v>134</v>
      </c>
      <c r="I66" s="105">
        <v>4.486223981844023E-2</v>
      </c>
      <c r="J66" s="99"/>
      <c r="K66" s="9">
        <f t="shared" si="0"/>
        <v>0.1227057567212564</v>
      </c>
      <c r="L66" s="9">
        <f t="shared" si="1"/>
        <v>-1.6397380533722885E-2</v>
      </c>
    </row>
    <row r="67" spans="2:12" x14ac:dyDescent="0.2">
      <c r="B67" s="84" t="s">
        <v>135</v>
      </c>
      <c r="C67" s="85">
        <v>0.2822899041173153</v>
      </c>
      <c r="D67" s="86">
        <v>0.45017714926495472</v>
      </c>
      <c r="E67" s="87">
        <v>3546</v>
      </c>
      <c r="F67" s="88">
        <v>0</v>
      </c>
      <c r="G67" s="5"/>
      <c r="H67" s="84" t="s">
        <v>135</v>
      </c>
      <c r="I67" s="105">
        <v>1.6617591139012709E-2</v>
      </c>
      <c r="J67" s="99"/>
      <c r="K67" s="9">
        <f t="shared" si="0"/>
        <v>2.6493154859578573E-2</v>
      </c>
      <c r="L67" s="9">
        <f t="shared" si="1"/>
        <v>-1.0420293915299863E-2</v>
      </c>
    </row>
    <row r="68" spans="2:12" x14ac:dyDescent="0.2">
      <c r="B68" s="84" t="s">
        <v>136</v>
      </c>
      <c r="C68" s="85">
        <v>1.015228426395939E-2</v>
      </c>
      <c r="D68" s="86">
        <v>0.10025991295476905</v>
      </c>
      <c r="E68" s="87">
        <v>3546</v>
      </c>
      <c r="F68" s="88">
        <v>0</v>
      </c>
      <c r="G68" s="5"/>
      <c r="H68" s="84" t="s">
        <v>136</v>
      </c>
      <c r="I68" s="105">
        <v>5.9960851744610189E-2</v>
      </c>
      <c r="J68" s="99"/>
      <c r="K68" s="9">
        <f t="shared" si="0"/>
        <v>0.59198248216877769</v>
      </c>
      <c r="L68" s="9">
        <f t="shared" si="1"/>
        <v>-6.0716152017310536E-3</v>
      </c>
    </row>
    <row r="69" spans="2:12" x14ac:dyDescent="0.2">
      <c r="B69" s="84" t="s">
        <v>137</v>
      </c>
      <c r="C69" s="85">
        <v>8.4602368866328254E-4</v>
      </c>
      <c r="D69" s="86">
        <v>2.9078280267894628E-2</v>
      </c>
      <c r="E69" s="87">
        <v>3546</v>
      </c>
      <c r="F69" s="88">
        <v>0</v>
      </c>
      <c r="G69" s="5"/>
      <c r="H69" s="84" t="s">
        <v>137</v>
      </c>
      <c r="I69" s="105">
        <v>4.4627764827079456E-3</v>
      </c>
      <c r="J69" s="99"/>
      <c r="K69" s="9">
        <f t="shared" si="0"/>
        <v>0.1533447242067322</v>
      </c>
      <c r="L69" s="9">
        <f t="shared" si="1"/>
        <v>-1.298431195653956E-4</v>
      </c>
    </row>
    <row r="70" spans="2:12" x14ac:dyDescent="0.2">
      <c r="B70" s="84" t="s">
        <v>138</v>
      </c>
      <c r="C70" s="85">
        <v>7.2758037225042302E-2</v>
      </c>
      <c r="D70" s="86">
        <v>0.25977554942264214</v>
      </c>
      <c r="E70" s="87">
        <v>3546</v>
      </c>
      <c r="F70" s="88">
        <v>0</v>
      </c>
      <c r="G70" s="5"/>
      <c r="H70" s="84" t="s">
        <v>138</v>
      </c>
      <c r="I70" s="105">
        <v>1.5750264549916401E-2</v>
      </c>
      <c r="J70" s="99"/>
      <c r="K70" s="9">
        <f t="shared" si="0"/>
        <v>5.6218940727669586E-2</v>
      </c>
      <c r="L70" s="9">
        <f t="shared" si="1"/>
        <v>-4.411340239579912E-3</v>
      </c>
    </row>
    <row r="71" spans="2:12" x14ac:dyDescent="0.2">
      <c r="B71" s="84" t="s">
        <v>139</v>
      </c>
      <c r="C71" s="85">
        <v>1.3254371122391428E-2</v>
      </c>
      <c r="D71" s="86">
        <v>0.1143782413905531</v>
      </c>
      <c r="E71" s="87">
        <v>3546</v>
      </c>
      <c r="F71" s="88">
        <v>0</v>
      </c>
      <c r="G71" s="5"/>
      <c r="H71" s="84" t="s">
        <v>139</v>
      </c>
      <c r="I71" s="105">
        <v>1.2932237448030921E-2</v>
      </c>
      <c r="J71" s="99"/>
      <c r="K71" s="9">
        <f t="shared" si="0"/>
        <v>0.11156692582708123</v>
      </c>
      <c r="L71" s="9">
        <f t="shared" si="1"/>
        <v>-1.4986126075658241E-3</v>
      </c>
    </row>
    <row r="72" spans="2:12" x14ac:dyDescent="0.2">
      <c r="B72" s="84" t="s">
        <v>140</v>
      </c>
      <c r="C72" s="85">
        <v>4.7941342357586013E-3</v>
      </c>
      <c r="D72" s="86">
        <v>6.9083256975594795E-2</v>
      </c>
      <c r="E72" s="87">
        <v>3546</v>
      </c>
      <c r="F72" s="88">
        <v>0</v>
      </c>
      <c r="G72" s="5"/>
      <c r="H72" s="84" t="s">
        <v>140</v>
      </c>
      <c r="I72" s="105">
        <v>2.8090231014958234E-3</v>
      </c>
      <c r="J72" s="99"/>
      <c r="K72" s="9">
        <f t="shared" ref="K72:K103" si="4">((1-C72)/D72)*I72</f>
        <v>4.0466480447838439E-2</v>
      </c>
      <c r="L72" s="9">
        <f t="shared" ref="L72:L103" si="5">((0-C72)/D72)*I72</f>
        <v>-1.949362900575952E-4</v>
      </c>
    </row>
    <row r="73" spans="2:12" x14ac:dyDescent="0.2">
      <c r="B73" s="84" t="s">
        <v>141</v>
      </c>
      <c r="C73" s="85">
        <v>7.050197405527355E-3</v>
      </c>
      <c r="D73" s="86">
        <v>8.3680743740845331E-2</v>
      </c>
      <c r="E73" s="87">
        <v>3546</v>
      </c>
      <c r="F73" s="88">
        <v>0</v>
      </c>
      <c r="G73" s="5"/>
      <c r="H73" s="84" t="s">
        <v>141</v>
      </c>
      <c r="I73" s="105">
        <v>1.1145871110803939E-2</v>
      </c>
      <c r="J73" s="99"/>
      <c r="K73" s="9">
        <f t="shared" si="4"/>
        <v>0.13225612039839174</v>
      </c>
      <c r="L73" s="9">
        <f t="shared" si="5"/>
        <v>-9.3905226070996708E-4</v>
      </c>
    </row>
    <row r="74" spans="2:12" x14ac:dyDescent="0.2">
      <c r="B74" s="84" t="s">
        <v>142</v>
      </c>
      <c r="C74" s="85">
        <v>1.6920473773265651E-3</v>
      </c>
      <c r="D74" s="86">
        <v>4.1105484435792372E-2</v>
      </c>
      <c r="E74" s="87">
        <v>3546</v>
      </c>
      <c r="F74" s="88">
        <v>0</v>
      </c>
      <c r="G74" s="5"/>
      <c r="H74" s="84" t="s">
        <v>142</v>
      </c>
      <c r="I74" s="105">
        <v>6.7849768416009641E-3</v>
      </c>
      <c r="J74" s="99"/>
      <c r="K74" s="9">
        <f t="shared" si="4"/>
        <v>0.16478327484283162</v>
      </c>
      <c r="L74" s="9">
        <f t="shared" si="5"/>
        <v>-2.7929368617429085E-4</v>
      </c>
    </row>
    <row r="75" spans="2:12" x14ac:dyDescent="0.2">
      <c r="B75" s="84" t="s">
        <v>143</v>
      </c>
      <c r="C75" s="85">
        <v>2.8200789622109422E-4</v>
      </c>
      <c r="D75" s="86">
        <v>1.6793090728662426E-2</v>
      </c>
      <c r="E75" s="87">
        <v>3546</v>
      </c>
      <c r="F75" s="88">
        <v>0</v>
      </c>
      <c r="G75" s="5"/>
      <c r="H75" s="84" t="s">
        <v>143</v>
      </c>
      <c r="I75" s="105">
        <v>1.1112090164305977E-2</v>
      </c>
      <c r="J75" s="99"/>
      <c r="K75" s="9">
        <f t="shared" si="4"/>
        <v>0.66151946932409345</v>
      </c>
      <c r="L75" s="9">
        <f t="shared" si="5"/>
        <v>-1.866063383142718E-4</v>
      </c>
    </row>
    <row r="76" spans="2:12" x14ac:dyDescent="0.2">
      <c r="B76" s="84" t="s">
        <v>144</v>
      </c>
      <c r="C76" s="85">
        <v>1.1280315848843769E-3</v>
      </c>
      <c r="D76" s="86">
        <v>3.3571967089139919E-2</v>
      </c>
      <c r="E76" s="87">
        <v>3546</v>
      </c>
      <c r="F76" s="88">
        <v>0</v>
      </c>
      <c r="G76" s="5"/>
      <c r="H76" s="84" t="s">
        <v>144</v>
      </c>
      <c r="I76" s="105">
        <v>7.3589653645148752E-3</v>
      </c>
      <c r="J76" s="99"/>
      <c r="K76" s="9">
        <f t="shared" si="4"/>
        <v>0.21895244325821686</v>
      </c>
      <c r="L76" s="9">
        <f t="shared" si="5"/>
        <v>-2.4726419340284232E-4</v>
      </c>
    </row>
    <row r="77" spans="2:12" x14ac:dyDescent="0.2">
      <c r="B77" s="84" t="s">
        <v>145</v>
      </c>
      <c r="C77" s="85">
        <v>3.1302876480541454E-2</v>
      </c>
      <c r="D77" s="86">
        <v>0.17415958240662718</v>
      </c>
      <c r="E77" s="87">
        <v>3546</v>
      </c>
      <c r="F77" s="88">
        <v>0</v>
      </c>
      <c r="G77" s="5"/>
      <c r="H77" s="84" t="s">
        <v>145</v>
      </c>
      <c r="I77" s="105">
        <v>2.0186365947617895E-2</v>
      </c>
      <c r="J77" s="99"/>
      <c r="K77" s="9">
        <f t="shared" si="4"/>
        <v>0.11227906244120915</v>
      </c>
      <c r="L77" s="9">
        <f t="shared" si="5"/>
        <v>-3.6282317120740074E-3</v>
      </c>
    </row>
    <row r="78" spans="2:12" x14ac:dyDescent="0.2">
      <c r="B78" s="84" t="s">
        <v>146</v>
      </c>
      <c r="C78" s="85">
        <v>0.76818950930626062</v>
      </c>
      <c r="D78" s="86">
        <v>0.4220481248001518</v>
      </c>
      <c r="E78" s="87">
        <v>3546</v>
      </c>
      <c r="F78" s="88">
        <v>0</v>
      </c>
      <c r="G78" s="5"/>
      <c r="H78" s="84" t="s">
        <v>146</v>
      </c>
      <c r="I78" s="105">
        <v>4.0117188257909449E-2</v>
      </c>
      <c r="J78" s="99"/>
      <c r="K78" s="9">
        <f t="shared" si="4"/>
        <v>2.2034418704555664E-2</v>
      </c>
      <c r="L78" s="9">
        <f t="shared" si="5"/>
        <v>-7.3019168553783029E-2</v>
      </c>
    </row>
    <row r="79" spans="2:12" x14ac:dyDescent="0.2">
      <c r="B79" s="84" t="s">
        <v>147</v>
      </c>
      <c r="C79" s="85">
        <v>0.949238578680203</v>
      </c>
      <c r="D79" s="86">
        <v>0.21954109347509063</v>
      </c>
      <c r="E79" s="87">
        <v>3546</v>
      </c>
      <c r="F79" s="88">
        <v>0</v>
      </c>
      <c r="G79" s="5"/>
      <c r="H79" s="84" t="s">
        <v>147</v>
      </c>
      <c r="I79" s="105">
        <v>-0.10849278065015613</v>
      </c>
      <c r="J79" s="99"/>
      <c r="K79" s="9">
        <f t="shared" si="4"/>
        <v>-2.5085270650543393E-2</v>
      </c>
      <c r="L79" s="9">
        <f t="shared" si="5"/>
        <v>0.46909456116516102</v>
      </c>
    </row>
    <row r="80" spans="2:12" x14ac:dyDescent="0.2">
      <c r="B80" s="84" t="s">
        <v>148</v>
      </c>
      <c r="C80" s="85">
        <v>3.3840947546531302E-3</v>
      </c>
      <c r="D80" s="86">
        <v>5.8082648334091533E-2</v>
      </c>
      <c r="E80" s="87">
        <v>3546</v>
      </c>
      <c r="F80" s="88">
        <v>0</v>
      </c>
      <c r="G80" s="5"/>
      <c r="H80" s="84" t="s">
        <v>148</v>
      </c>
      <c r="I80" s="105">
        <v>6.6300282299073003E-3</v>
      </c>
      <c r="J80" s="99"/>
      <c r="K80" s="9">
        <f t="shared" si="4"/>
        <v>0.11376188544544984</v>
      </c>
      <c r="L80" s="9">
        <f t="shared" si="5"/>
        <v>-3.8628823580797909E-4</v>
      </c>
    </row>
    <row r="81" spans="2:12" x14ac:dyDescent="0.2">
      <c r="B81" s="84" t="s">
        <v>149</v>
      </c>
      <c r="C81" s="85">
        <v>2.8200789622109422E-4</v>
      </c>
      <c r="D81" s="86">
        <v>1.6793090728662592E-2</v>
      </c>
      <c r="E81" s="87">
        <v>3546</v>
      </c>
      <c r="F81" s="88">
        <v>0</v>
      </c>
      <c r="G81" s="5"/>
      <c r="H81" s="84" t="s">
        <v>149</v>
      </c>
      <c r="I81" s="105">
        <v>-3.3754275511303661E-5</v>
      </c>
      <c r="J81" s="99"/>
      <c r="K81" s="9">
        <f t="shared" si="4"/>
        <v>-2.0094428764969637E-3</v>
      </c>
      <c r="L81" s="9">
        <f t="shared" si="5"/>
        <v>5.6683861114159765E-7</v>
      </c>
    </row>
    <row r="82" spans="2:12" x14ac:dyDescent="0.2">
      <c r="B82" s="84" t="s">
        <v>150</v>
      </c>
      <c r="C82" s="85">
        <v>2.8200789622109422E-4</v>
      </c>
      <c r="D82" s="86">
        <v>1.6793090728662544E-2</v>
      </c>
      <c r="E82" s="87">
        <v>3546</v>
      </c>
      <c r="F82" s="88">
        <v>0</v>
      </c>
      <c r="G82" s="5"/>
      <c r="H82" s="84" t="s">
        <v>150</v>
      </c>
      <c r="I82" s="105">
        <v>4.0519127442461139E-2</v>
      </c>
      <c r="J82" s="99"/>
      <c r="K82" s="9">
        <f t="shared" si="4"/>
        <v>2.4121647041086725</v>
      </c>
      <c r="L82" s="9">
        <f t="shared" si="5"/>
        <v>-6.8044138338749585E-4</v>
      </c>
    </row>
    <row r="83" spans="2:12" x14ac:dyDescent="0.2">
      <c r="B83" s="84" t="s">
        <v>151</v>
      </c>
      <c r="C83" s="85">
        <v>8.4602368866328254E-4</v>
      </c>
      <c r="D83" s="86">
        <v>2.9078280267894639E-2</v>
      </c>
      <c r="E83" s="87">
        <v>3546</v>
      </c>
      <c r="F83" s="88">
        <v>0</v>
      </c>
      <c r="G83" s="5"/>
      <c r="H83" s="84" t="s">
        <v>151</v>
      </c>
      <c r="I83" s="105">
        <v>5.2997625903390119E-2</v>
      </c>
      <c r="J83" s="99"/>
      <c r="K83" s="9">
        <f t="shared" si="4"/>
        <v>1.8210426534370456</v>
      </c>
      <c r="L83" s="9">
        <f t="shared" si="5"/>
        <v>-1.5419497488882688E-3</v>
      </c>
    </row>
    <row r="84" spans="2:12" x14ac:dyDescent="0.2">
      <c r="B84" s="84" t="s">
        <v>152</v>
      </c>
      <c r="C84" s="85">
        <v>4.4839255499153977E-2</v>
      </c>
      <c r="D84" s="86">
        <v>0.20698013939298615</v>
      </c>
      <c r="E84" s="87">
        <v>3546</v>
      </c>
      <c r="F84" s="88">
        <v>0</v>
      </c>
      <c r="G84" s="5"/>
      <c r="H84" s="84" t="s">
        <v>152</v>
      </c>
      <c r="I84" s="105">
        <v>9.8688263574451249E-2</v>
      </c>
      <c r="J84" s="99"/>
      <c r="K84" s="9">
        <f t="shared" si="4"/>
        <v>0.45542125725548149</v>
      </c>
      <c r="L84" s="9">
        <f t="shared" si="5"/>
        <v>-2.1379385858760428E-2</v>
      </c>
    </row>
    <row r="85" spans="2:12" x14ac:dyDescent="0.2">
      <c r="B85" s="84" t="s">
        <v>153</v>
      </c>
      <c r="C85" s="85">
        <v>1.1280315848843769E-3</v>
      </c>
      <c r="D85" s="86">
        <v>3.3571967089139683E-2</v>
      </c>
      <c r="E85" s="87">
        <v>3546</v>
      </c>
      <c r="F85" s="88">
        <v>0</v>
      </c>
      <c r="G85" s="5"/>
      <c r="H85" s="84" t="s">
        <v>153</v>
      </c>
      <c r="I85" s="105">
        <v>2.3414451183603052E-2</v>
      </c>
      <c r="J85" s="99"/>
      <c r="K85" s="9">
        <f t="shared" si="4"/>
        <v>0.69665381480405109</v>
      </c>
      <c r="L85" s="9">
        <f t="shared" si="5"/>
        <v>-7.8673496872281332E-4</v>
      </c>
    </row>
    <row r="86" spans="2:12" x14ac:dyDescent="0.2">
      <c r="B86" s="84" t="s">
        <v>154</v>
      </c>
      <c r="C86" s="85">
        <v>2.8200789622109417E-3</v>
      </c>
      <c r="D86" s="86">
        <v>5.3036962416177155E-2</v>
      </c>
      <c r="E86" s="87">
        <v>3546</v>
      </c>
      <c r="F86" s="88">
        <v>0</v>
      </c>
      <c r="G86" s="5"/>
      <c r="H86" s="84" t="s">
        <v>154</v>
      </c>
      <c r="I86" s="105">
        <v>-2.8620957906706291E-3</v>
      </c>
      <c r="J86" s="99"/>
      <c r="K86" s="9">
        <f t="shared" si="4"/>
        <v>-5.3811989309421715E-2</v>
      </c>
      <c r="L86" s="9">
        <f t="shared" si="5"/>
        <v>1.5218322768501615E-4</v>
      </c>
    </row>
    <row r="87" spans="2:12" x14ac:dyDescent="0.2">
      <c r="B87" s="84" t="s">
        <v>155</v>
      </c>
      <c r="C87" s="85">
        <v>0.27185561195713481</v>
      </c>
      <c r="D87" s="86">
        <v>0.44497862583913095</v>
      </c>
      <c r="E87" s="87">
        <v>3546</v>
      </c>
      <c r="F87" s="88">
        <v>0</v>
      </c>
      <c r="G87" s="5"/>
      <c r="H87" s="84" t="s">
        <v>155</v>
      </c>
      <c r="I87" s="105">
        <v>-6.2839905100318755E-2</v>
      </c>
      <c r="J87" s="99"/>
      <c r="K87" s="9">
        <f t="shared" si="4"/>
        <v>-0.10282858903089259</v>
      </c>
      <c r="L87" s="9">
        <f t="shared" si="5"/>
        <v>3.8391463913935116E-2</v>
      </c>
    </row>
    <row r="88" spans="2:12" x14ac:dyDescent="0.2">
      <c r="B88" s="84" t="s">
        <v>156</v>
      </c>
      <c r="C88" s="85">
        <v>0.35730400451212635</v>
      </c>
      <c r="D88" s="86">
        <v>0.47927302326272897</v>
      </c>
      <c r="E88" s="87">
        <v>3546</v>
      </c>
      <c r="F88" s="88">
        <v>0</v>
      </c>
      <c r="G88" s="5"/>
      <c r="H88" s="84" t="s">
        <v>156</v>
      </c>
      <c r="I88" s="105">
        <v>2.2485966753997642E-2</v>
      </c>
      <c r="J88" s="99"/>
      <c r="K88" s="9">
        <f t="shared" si="4"/>
        <v>3.0153253127175518E-2</v>
      </c>
      <c r="L88" s="9">
        <f t="shared" si="5"/>
        <v>-1.6763568105366992E-2</v>
      </c>
    </row>
    <row r="89" spans="2:12" x14ac:dyDescent="0.2">
      <c r="B89" s="84" t="s">
        <v>157</v>
      </c>
      <c r="C89" s="85">
        <v>2.4534686971235193E-2</v>
      </c>
      <c r="D89" s="86">
        <v>0.15472390646208983</v>
      </c>
      <c r="E89" s="87">
        <v>3546</v>
      </c>
      <c r="F89" s="88">
        <v>0</v>
      </c>
      <c r="G89" s="5"/>
      <c r="H89" s="84" t="s">
        <v>157</v>
      </c>
      <c r="I89" s="105">
        <v>-6.8735396354637135E-3</v>
      </c>
      <c r="J89" s="99"/>
      <c r="K89" s="9">
        <f t="shared" si="4"/>
        <v>-4.3334605785474115E-2</v>
      </c>
      <c r="L89" s="9">
        <f t="shared" si="5"/>
        <v>1.089942383155897E-3</v>
      </c>
    </row>
    <row r="90" spans="2:12" x14ac:dyDescent="0.2">
      <c r="B90" s="84" t="s">
        <v>158</v>
      </c>
      <c r="C90" s="85">
        <v>9.0242526790750136E-2</v>
      </c>
      <c r="D90" s="86">
        <v>0.28656931481541853</v>
      </c>
      <c r="E90" s="87">
        <v>3546</v>
      </c>
      <c r="F90" s="88">
        <v>0</v>
      </c>
      <c r="G90" s="5"/>
      <c r="H90" s="84" t="s">
        <v>158</v>
      </c>
      <c r="I90" s="105">
        <v>-1.5028296184908505E-2</v>
      </c>
      <c r="J90" s="99"/>
      <c r="K90" s="9">
        <f t="shared" si="4"/>
        <v>-4.7709590863309552E-2</v>
      </c>
      <c r="L90" s="9">
        <f t="shared" si="5"/>
        <v>4.732507463192516E-3</v>
      </c>
    </row>
    <row r="91" spans="2:12" x14ac:dyDescent="0.2">
      <c r="B91" s="84" t="s">
        <v>159</v>
      </c>
      <c r="C91" s="85">
        <v>7.8962210941906381E-3</v>
      </c>
      <c r="D91" s="86">
        <v>8.8521639293643165E-2</v>
      </c>
      <c r="E91" s="87">
        <v>3546</v>
      </c>
      <c r="F91" s="88">
        <v>0</v>
      </c>
      <c r="G91" s="5"/>
      <c r="H91" s="84" t="s">
        <v>159</v>
      </c>
      <c r="I91" s="105">
        <v>5.1390928771946932E-3</v>
      </c>
      <c r="J91" s="99"/>
      <c r="K91" s="9">
        <f t="shared" si="4"/>
        <v>5.7596238663182024E-2</v>
      </c>
      <c r="L91" s="9">
        <f t="shared" si="5"/>
        <v>-4.5841236002532596E-4</v>
      </c>
    </row>
    <row r="92" spans="2:12" x14ac:dyDescent="0.2">
      <c r="B92" s="84" t="s">
        <v>160</v>
      </c>
      <c r="C92" s="85">
        <v>9.5882684715172029E-2</v>
      </c>
      <c r="D92" s="86">
        <v>0.29447181430627561</v>
      </c>
      <c r="E92" s="87">
        <v>3546</v>
      </c>
      <c r="F92" s="88">
        <v>0</v>
      </c>
      <c r="G92" s="5"/>
      <c r="H92" s="84" t="s">
        <v>160</v>
      </c>
      <c r="I92" s="105">
        <v>6.8704380130900758E-2</v>
      </c>
      <c r="J92" s="99"/>
      <c r="K92" s="9">
        <f t="shared" si="4"/>
        <v>0.21094317586419839</v>
      </c>
      <c r="L92" s="9">
        <f t="shared" si="5"/>
        <v>-2.2370767246982989E-2</v>
      </c>
    </row>
    <row r="93" spans="2:12" x14ac:dyDescent="0.2">
      <c r="B93" s="84" t="s">
        <v>161</v>
      </c>
      <c r="C93" s="85">
        <v>0.13818386914833616</v>
      </c>
      <c r="D93" s="86">
        <v>0.34514153762215538</v>
      </c>
      <c r="E93" s="87">
        <v>3546</v>
      </c>
      <c r="F93" s="88">
        <v>0</v>
      </c>
      <c r="G93" s="5"/>
      <c r="H93" s="84" t="s">
        <v>161</v>
      </c>
      <c r="I93" s="105">
        <v>5.8278641482665114E-3</v>
      </c>
      <c r="J93" s="99"/>
      <c r="K93" s="9">
        <f t="shared" si="4"/>
        <v>1.4552138134374946E-2</v>
      </c>
      <c r="L93" s="9">
        <f t="shared" si="5"/>
        <v>-2.3332943998179726E-3</v>
      </c>
    </row>
    <row r="94" spans="2:12" x14ac:dyDescent="0.2">
      <c r="B94" s="84" t="s">
        <v>162</v>
      </c>
      <c r="C94" s="85">
        <v>8.4602368866328254E-4</v>
      </c>
      <c r="D94" s="86">
        <v>2.9078280267894829E-2</v>
      </c>
      <c r="E94" s="87">
        <v>3546</v>
      </c>
      <c r="F94" s="88">
        <v>0</v>
      </c>
      <c r="G94" s="5"/>
      <c r="H94" s="84" t="s">
        <v>162</v>
      </c>
      <c r="I94" s="105">
        <v>2.0764077451748054E-2</v>
      </c>
      <c r="J94" s="99"/>
      <c r="K94" s="9">
        <f t="shared" si="4"/>
        <v>0.71347102920858585</v>
      </c>
      <c r="L94" s="9">
        <f t="shared" si="5"/>
        <v>-6.0412449551954764E-4</v>
      </c>
    </row>
    <row r="95" spans="2:12" x14ac:dyDescent="0.2">
      <c r="B95" s="84" t="s">
        <v>163</v>
      </c>
      <c r="C95" s="85">
        <v>1.4100394811054709E-3</v>
      </c>
      <c r="D95" s="86">
        <v>3.752930139711199E-2</v>
      </c>
      <c r="E95" s="87">
        <v>3546</v>
      </c>
      <c r="F95" s="88">
        <v>0</v>
      </c>
      <c r="G95" s="5"/>
      <c r="H95" s="84" t="s">
        <v>163</v>
      </c>
      <c r="I95" s="105">
        <v>1.7230528083084864E-2</v>
      </c>
      <c r="J95" s="99"/>
      <c r="K95" s="9">
        <f t="shared" si="4"/>
        <v>0.4584746242980024</v>
      </c>
      <c r="L95" s="9">
        <f t="shared" si="5"/>
        <v>-6.4738015292008244E-4</v>
      </c>
    </row>
    <row r="96" spans="2:12" x14ac:dyDescent="0.2">
      <c r="B96" s="84" t="s">
        <v>164</v>
      </c>
      <c r="C96" s="85">
        <v>9.0242526790750149E-3</v>
      </c>
      <c r="D96" s="86">
        <v>9.4579798047286806E-2</v>
      </c>
      <c r="E96" s="87">
        <v>3546</v>
      </c>
      <c r="F96" s="88">
        <v>0</v>
      </c>
      <c r="G96" s="5"/>
      <c r="H96" s="84" t="s">
        <v>164</v>
      </c>
      <c r="I96" s="105">
        <v>-1.3119631197527959E-2</v>
      </c>
      <c r="J96" s="99"/>
      <c r="K96" s="9">
        <f t="shared" si="4"/>
        <v>-0.13746314328187714</v>
      </c>
      <c r="L96" s="9">
        <f t="shared" si="5"/>
        <v>1.2517986866875553E-3</v>
      </c>
    </row>
    <row r="97" spans="2:13" x14ac:dyDescent="0.2">
      <c r="B97" s="84" t="s">
        <v>165</v>
      </c>
      <c r="C97" s="85">
        <v>2.9892836999435984E-2</v>
      </c>
      <c r="D97" s="86">
        <v>0.17031569399634619</v>
      </c>
      <c r="E97" s="87">
        <v>3546</v>
      </c>
      <c r="F97" s="88">
        <v>0</v>
      </c>
      <c r="G97" s="5"/>
      <c r="H97" s="84" t="s">
        <v>165</v>
      </c>
      <c r="I97" s="105">
        <v>-9.0875315552597594E-3</v>
      </c>
      <c r="J97" s="99"/>
      <c r="K97" s="9">
        <f t="shared" si="4"/>
        <v>-5.1761991211099298E-2</v>
      </c>
      <c r="L97" s="9">
        <f t="shared" si="5"/>
        <v>1.5949915896443386E-3</v>
      </c>
    </row>
    <row r="98" spans="2:13" ht="24" x14ac:dyDescent="0.2">
      <c r="B98" s="84" t="s">
        <v>166</v>
      </c>
      <c r="C98" s="85">
        <v>0.1889452904681331</v>
      </c>
      <c r="D98" s="86">
        <v>0.39152036493618314</v>
      </c>
      <c r="E98" s="87">
        <v>3546</v>
      </c>
      <c r="F98" s="88">
        <v>0</v>
      </c>
      <c r="G98" s="5"/>
      <c r="H98" s="84" t="s">
        <v>166</v>
      </c>
      <c r="I98" s="105">
        <v>-5.5699001054103116E-2</v>
      </c>
      <c r="J98" s="99"/>
      <c r="K98" s="9">
        <f t="shared" si="4"/>
        <v>-0.1153833648691918</v>
      </c>
      <c r="L98" s="9">
        <f t="shared" si="5"/>
        <v>2.6879991120430637E-2</v>
      </c>
    </row>
    <row r="99" spans="2:13" x14ac:dyDescent="0.2">
      <c r="B99" s="84" t="s">
        <v>167</v>
      </c>
      <c r="C99" s="85">
        <v>1.6920473773265651E-3</v>
      </c>
      <c r="D99" s="86">
        <v>4.110548443579206E-2</v>
      </c>
      <c r="E99" s="87">
        <v>3546</v>
      </c>
      <c r="F99" s="88">
        <v>0</v>
      </c>
      <c r="G99" s="5"/>
      <c r="H99" s="84" t="s">
        <v>167</v>
      </c>
      <c r="I99" s="105">
        <v>1.9601272570210541E-3</v>
      </c>
      <c r="J99" s="99"/>
      <c r="K99" s="9">
        <f t="shared" si="4"/>
        <v>4.7604611785884175E-2</v>
      </c>
      <c r="L99" s="9">
        <f t="shared" si="5"/>
        <v>-8.0685782687939272E-5</v>
      </c>
    </row>
    <row r="100" spans="2:13" x14ac:dyDescent="0.2">
      <c r="B100" s="84" t="s">
        <v>168</v>
      </c>
      <c r="C100" s="85">
        <v>1.2972363226170333E-2</v>
      </c>
      <c r="D100" s="86">
        <v>0.11317107797059443</v>
      </c>
      <c r="E100" s="87">
        <v>3546</v>
      </c>
      <c r="F100" s="88">
        <v>0</v>
      </c>
      <c r="G100" s="5"/>
      <c r="H100" s="84" t="s">
        <v>168</v>
      </c>
      <c r="I100" s="105">
        <v>-5.0737511881556834E-3</v>
      </c>
      <c r="J100" s="99"/>
      <c r="K100" s="9">
        <f t="shared" si="4"/>
        <v>-4.4250993580930098E-2</v>
      </c>
      <c r="L100" s="9">
        <f t="shared" si="5"/>
        <v>5.8158448706365276E-4</v>
      </c>
    </row>
    <row r="101" spans="2:13" x14ac:dyDescent="0.2">
      <c r="B101" s="84" t="s">
        <v>169</v>
      </c>
      <c r="C101" s="85">
        <v>3.8635081782289901E-2</v>
      </c>
      <c r="D101" s="86">
        <v>0.19275084862643627</v>
      </c>
      <c r="E101" s="87">
        <v>3546</v>
      </c>
      <c r="F101" s="88">
        <v>0</v>
      </c>
      <c r="G101" s="5"/>
      <c r="H101" s="84" t="s">
        <v>169</v>
      </c>
      <c r="I101" s="105">
        <v>-6.3663192714840371E-3</v>
      </c>
      <c r="J101" s="99"/>
      <c r="K101" s="9">
        <f t="shared" si="4"/>
        <v>-3.1752679946119113E-2</v>
      </c>
      <c r="L101" s="9">
        <f t="shared" si="5"/>
        <v>1.2760683932585266E-3</v>
      </c>
    </row>
    <row r="102" spans="2:13" x14ac:dyDescent="0.2">
      <c r="B102" s="84" t="s">
        <v>170</v>
      </c>
      <c r="C102" s="85">
        <v>0.3795826283135928</v>
      </c>
      <c r="D102" s="86">
        <v>0.48535150982877745</v>
      </c>
      <c r="E102" s="87">
        <v>3546</v>
      </c>
      <c r="F102" s="88">
        <v>0</v>
      </c>
      <c r="G102" s="5"/>
      <c r="H102" s="84" t="s">
        <v>170</v>
      </c>
      <c r="I102" s="105">
        <v>1.8493203846082631E-2</v>
      </c>
      <c r="J102" s="99"/>
      <c r="K102" s="9">
        <f t="shared" si="4"/>
        <v>2.3639578103496931E-2</v>
      </c>
      <c r="L102" s="9">
        <f t="shared" si="5"/>
        <v>-1.4463123694230397E-2</v>
      </c>
    </row>
    <row r="103" spans="2:13" x14ac:dyDescent="0.2">
      <c r="B103" s="84" t="s">
        <v>171</v>
      </c>
      <c r="C103" s="85">
        <v>3.1584884376762552E-2</v>
      </c>
      <c r="D103" s="86">
        <v>0.1749168595168778</v>
      </c>
      <c r="E103" s="87">
        <v>3546</v>
      </c>
      <c r="F103" s="88">
        <v>0</v>
      </c>
      <c r="G103" s="5"/>
      <c r="H103" s="84" t="s">
        <v>171</v>
      </c>
      <c r="I103" s="105">
        <v>-1.8978964008592444E-2</v>
      </c>
      <c r="J103" s="99"/>
      <c r="K103" s="9">
        <f t="shared" si="4"/>
        <v>-0.10507572383562526</v>
      </c>
      <c r="L103" s="9">
        <f t="shared" si="5"/>
        <v>3.4270474867763635E-3</v>
      </c>
    </row>
    <row r="104" spans="2:13" ht="24" x14ac:dyDescent="0.2">
      <c r="B104" s="84" t="s">
        <v>172</v>
      </c>
      <c r="C104" s="85">
        <v>3.948110547095319E-3</v>
      </c>
      <c r="D104" s="86">
        <v>6.2718675731940302E-2</v>
      </c>
      <c r="E104" s="87">
        <v>3546</v>
      </c>
      <c r="F104" s="88">
        <v>0</v>
      </c>
      <c r="G104" s="5"/>
      <c r="H104" s="84" t="s">
        <v>172</v>
      </c>
      <c r="I104" s="105">
        <v>1.6545723372792032E-2</v>
      </c>
      <c r="J104" s="99"/>
      <c r="K104" s="9">
        <f t="shared" ref="K104:K121" si="6">((1-C104)/D104)*I104</f>
        <v>0.26276701214598081</v>
      </c>
      <c r="L104" s="9">
        <f t="shared" ref="L104:L121" si="7">((0-C104)/D104)*I104</f>
        <v>-1.0415453482570023E-3</v>
      </c>
    </row>
    <row r="105" spans="2:13" x14ac:dyDescent="0.2">
      <c r="B105" s="84" t="s">
        <v>173</v>
      </c>
      <c r="C105" s="85">
        <v>2.9328821206993795E-2</v>
      </c>
      <c r="D105" s="86">
        <v>0.16875032474040425</v>
      </c>
      <c r="E105" s="87">
        <v>3546</v>
      </c>
      <c r="F105" s="88">
        <v>0</v>
      </c>
      <c r="G105" s="5"/>
      <c r="H105" s="84" t="s">
        <v>173</v>
      </c>
      <c r="I105" s="105">
        <v>8.613618050633454E-3</v>
      </c>
      <c r="J105" s="99"/>
      <c r="K105" s="9">
        <f t="shared" si="6"/>
        <v>4.9546516723705018E-2</v>
      </c>
      <c r="L105" s="9">
        <f t="shared" si="7"/>
        <v>-1.4970475709661015E-3</v>
      </c>
    </row>
    <row r="106" spans="2:13" x14ac:dyDescent="0.2">
      <c r="B106" s="84" t="s">
        <v>174</v>
      </c>
      <c r="C106" s="85">
        <v>6.2041737168640719E-3</v>
      </c>
      <c r="D106" s="86">
        <v>7.8532930715939295E-2</v>
      </c>
      <c r="E106" s="87">
        <v>3546</v>
      </c>
      <c r="F106" s="88">
        <v>0</v>
      </c>
      <c r="G106" s="5"/>
      <c r="H106" s="84" t="s">
        <v>174</v>
      </c>
      <c r="I106" s="105">
        <v>9.0973458546975611E-2</v>
      </c>
      <c r="J106" s="99"/>
      <c r="K106" s="9">
        <f t="shared" si="6"/>
        <v>1.1512246210897683</v>
      </c>
      <c r="L106" s="9">
        <f t="shared" si="7"/>
        <v>-7.1869868512982136E-3</v>
      </c>
    </row>
    <row r="107" spans="2:13" x14ac:dyDescent="0.2">
      <c r="B107" s="84" t="s">
        <v>175</v>
      </c>
      <c r="C107" s="85">
        <v>0.26424139875916525</v>
      </c>
      <c r="D107" s="86">
        <v>0.4409906175702189</v>
      </c>
      <c r="E107" s="87">
        <v>3546</v>
      </c>
      <c r="F107" s="88">
        <v>0</v>
      </c>
      <c r="G107" s="5"/>
      <c r="H107" s="84" t="s">
        <v>175</v>
      </c>
      <c r="I107" s="105">
        <v>2.399783524802129E-2</v>
      </c>
      <c r="J107" s="99"/>
      <c r="K107" s="9">
        <f t="shared" si="6"/>
        <v>4.0038524611196939E-2</v>
      </c>
      <c r="L107" s="9">
        <f t="shared" si="7"/>
        <v>-1.4379493124067277E-2</v>
      </c>
    </row>
    <row r="108" spans="2:13" ht="24" x14ac:dyDescent="0.2">
      <c r="B108" s="84" t="s">
        <v>176</v>
      </c>
      <c r="C108" s="85">
        <v>9.8702763677382972E-3</v>
      </c>
      <c r="D108" s="86">
        <v>9.887168862521864E-2</v>
      </c>
      <c r="E108" s="87">
        <v>3546</v>
      </c>
      <c r="F108" s="88">
        <v>0</v>
      </c>
      <c r="G108" s="5"/>
      <c r="H108" s="84" t="s">
        <v>176</v>
      </c>
      <c r="I108" s="105">
        <v>-5.4279514163323691E-3</v>
      </c>
      <c r="J108" s="99"/>
      <c r="K108" s="9">
        <f t="shared" si="6"/>
        <v>-5.4357077445238461E-2</v>
      </c>
      <c r="L108" s="9">
        <f t="shared" si="7"/>
        <v>5.4186776148770896E-4</v>
      </c>
    </row>
    <row r="109" spans="2:13" x14ac:dyDescent="0.2">
      <c r="B109" s="84" t="s">
        <v>177</v>
      </c>
      <c r="C109" s="85">
        <v>3.102086858432036E-3</v>
      </c>
      <c r="D109" s="86">
        <v>5.5617769290092642E-2</v>
      </c>
      <c r="E109" s="87">
        <v>3546</v>
      </c>
      <c r="F109" s="88">
        <v>0</v>
      </c>
      <c r="G109" s="5"/>
      <c r="H109" s="84" t="s">
        <v>177</v>
      </c>
      <c r="I109" s="105">
        <v>-4.7110176796561539E-3</v>
      </c>
      <c r="J109" s="99"/>
      <c r="K109" s="9">
        <f t="shared" si="6"/>
        <v>-8.4440705795419874E-2</v>
      </c>
      <c r="L109" s="9">
        <f t="shared" si="7"/>
        <v>2.6275750035349894E-4</v>
      </c>
    </row>
    <row r="110" spans="2:13" x14ac:dyDescent="0.2">
      <c r="B110" s="84" t="s">
        <v>47</v>
      </c>
      <c r="C110" s="85">
        <v>0.80569655950366614</v>
      </c>
      <c r="D110" s="86">
        <v>0.39571931237739244</v>
      </c>
      <c r="E110" s="87">
        <v>3546</v>
      </c>
      <c r="F110" s="88">
        <v>0</v>
      </c>
      <c r="G110" s="5"/>
      <c r="H110" s="84" t="s">
        <v>47</v>
      </c>
      <c r="I110" s="105">
        <v>-9.8810096913359391E-4</v>
      </c>
      <c r="J110" s="99"/>
      <c r="K110" s="9">
        <f t="shared" si="6"/>
        <v>-4.8517070523290337E-4</v>
      </c>
      <c r="L110" s="9">
        <f t="shared" si="7"/>
        <v>2.0118036354868003E-3</v>
      </c>
    </row>
    <row r="111" spans="2:13" x14ac:dyDescent="0.2">
      <c r="B111" s="84" t="s">
        <v>48</v>
      </c>
      <c r="C111" s="89">
        <v>3.2684715172024816</v>
      </c>
      <c r="D111" s="90">
        <v>1.7808268246242418</v>
      </c>
      <c r="E111" s="87">
        <v>3546</v>
      </c>
      <c r="F111" s="88">
        <v>0</v>
      </c>
      <c r="G111" s="5"/>
      <c r="H111" s="84" t="s">
        <v>48</v>
      </c>
      <c r="I111" s="105">
        <v>-2.1598116862699385E-2</v>
      </c>
      <c r="J111" s="99"/>
      <c r="K111" s="9"/>
      <c r="L111" s="9"/>
      <c r="M111" s="2" t="str">
        <f>"((memsleep-"&amp;C111&amp;")/"&amp;D111&amp;")*("&amp;I111&amp;")"</f>
        <v>((memsleep-3.26847151720248)/1.78082682462424)*(-0.0215981168626994)</v>
      </c>
    </row>
    <row r="112" spans="2:13" x14ac:dyDescent="0.2">
      <c r="B112" s="84" t="s">
        <v>180</v>
      </c>
      <c r="C112" s="91">
        <v>0.34038353073886068</v>
      </c>
      <c r="D112" s="92">
        <v>0.47390496699528573</v>
      </c>
      <c r="E112" s="87">
        <v>3546</v>
      </c>
      <c r="F112" s="88">
        <v>0</v>
      </c>
      <c r="G112" s="5"/>
      <c r="H112" s="84" t="s">
        <v>180</v>
      </c>
      <c r="I112" s="105">
        <v>6.4450183349639987E-3</v>
      </c>
      <c r="J112" s="99"/>
      <c r="K112" s="9">
        <f t="shared" si="6"/>
        <v>8.9706598041935041E-3</v>
      </c>
      <c r="L112" s="9">
        <f t="shared" si="7"/>
        <v>-4.6291519382905353E-3</v>
      </c>
    </row>
    <row r="113" spans="2:12" x14ac:dyDescent="0.2">
      <c r="B113" s="84" t="s">
        <v>181</v>
      </c>
      <c r="C113" s="91">
        <v>4.2301184433164128E-2</v>
      </c>
      <c r="D113" s="92">
        <v>0.20130380547154952</v>
      </c>
      <c r="E113" s="87">
        <v>3546</v>
      </c>
      <c r="F113" s="88">
        <v>0</v>
      </c>
      <c r="G113" s="5"/>
      <c r="H113" s="84" t="s">
        <v>181</v>
      </c>
      <c r="I113" s="105">
        <v>-3.9802549544523487E-3</v>
      </c>
      <c r="J113" s="99"/>
      <c r="K113" s="9">
        <f t="shared" si="6"/>
        <v>-1.8935983085882506E-2</v>
      </c>
      <c r="L113" s="9">
        <f t="shared" si="7"/>
        <v>8.363950126273192E-4</v>
      </c>
    </row>
    <row r="114" spans="2:12" x14ac:dyDescent="0.2">
      <c r="B114" s="84" t="s">
        <v>182</v>
      </c>
      <c r="C114" s="91">
        <v>2.7918781725888325E-2</v>
      </c>
      <c r="D114" s="92">
        <v>0.16476340314303101</v>
      </c>
      <c r="E114" s="87">
        <v>3546</v>
      </c>
      <c r="F114" s="88">
        <v>0</v>
      </c>
      <c r="G114" s="5"/>
      <c r="H114" s="84" t="s">
        <v>182</v>
      </c>
      <c r="I114" s="105">
        <v>-1.9671539797909306E-2</v>
      </c>
      <c r="J114" s="99"/>
      <c r="K114" s="9">
        <f t="shared" si="6"/>
        <v>-0.11605935545941148</v>
      </c>
      <c r="L114" s="9">
        <f t="shared" si="7"/>
        <v>3.3332974152833587E-3</v>
      </c>
    </row>
    <row r="115" spans="2:12" x14ac:dyDescent="0.2">
      <c r="B115" s="84" t="s">
        <v>183</v>
      </c>
      <c r="C115" s="91">
        <v>1.5792442188381276E-2</v>
      </c>
      <c r="D115" s="92">
        <v>0.12468931572051914</v>
      </c>
      <c r="E115" s="87">
        <v>3546</v>
      </c>
      <c r="F115" s="88">
        <v>0</v>
      </c>
      <c r="G115" s="5"/>
      <c r="H115" s="84" t="s">
        <v>183</v>
      </c>
      <c r="I115" s="105">
        <v>2.1798533544189883E-3</v>
      </c>
      <c r="J115" s="99"/>
      <c r="K115" s="9">
        <f t="shared" si="6"/>
        <v>1.7206190714439226E-2</v>
      </c>
      <c r="L115" s="9">
        <f t="shared" si="7"/>
        <v>-2.7608787392796472E-4</v>
      </c>
    </row>
    <row r="116" spans="2:12" x14ac:dyDescent="0.2">
      <c r="B116" s="84" t="s">
        <v>202</v>
      </c>
      <c r="C116" s="91">
        <v>3.3840947546531302E-3</v>
      </c>
      <c r="D116" s="92">
        <v>5.8082648334091699E-2</v>
      </c>
      <c r="E116" s="87">
        <v>3546</v>
      </c>
      <c r="F116" s="88">
        <v>0</v>
      </c>
      <c r="G116" s="5"/>
      <c r="H116" s="84" t="s">
        <v>202</v>
      </c>
      <c r="I116" s="105">
        <v>-2.5302114458480079E-3</v>
      </c>
      <c r="J116" s="99"/>
      <c r="K116" s="9">
        <f t="shared" si="6"/>
        <v>-4.3414841486934481E-2</v>
      </c>
      <c r="L116" s="9">
        <f t="shared" si="7"/>
        <v>1.4741881659400502E-4</v>
      </c>
    </row>
    <row r="117" spans="2:12" x14ac:dyDescent="0.2">
      <c r="B117" s="84" t="s">
        <v>184</v>
      </c>
      <c r="C117" s="91">
        <v>0.24619289340101522</v>
      </c>
      <c r="D117" s="92">
        <v>0.43085299462705445</v>
      </c>
      <c r="E117" s="87">
        <v>3546</v>
      </c>
      <c r="F117" s="88">
        <v>0</v>
      </c>
      <c r="G117" s="5"/>
      <c r="H117" s="84" t="s">
        <v>184</v>
      </c>
      <c r="I117" s="105">
        <v>-2.5487829214890512E-2</v>
      </c>
      <c r="J117" s="99"/>
      <c r="K117" s="9">
        <f t="shared" si="6"/>
        <v>-4.4592719636534842E-2</v>
      </c>
      <c r="L117" s="9">
        <f t="shared" si="7"/>
        <v>1.4563952204524847E-2</v>
      </c>
    </row>
    <row r="118" spans="2:12" x14ac:dyDescent="0.2">
      <c r="B118" s="84" t="s">
        <v>203</v>
      </c>
      <c r="C118" s="91">
        <v>1.804850535815003E-2</v>
      </c>
      <c r="D118" s="92">
        <v>0.13314562020476531</v>
      </c>
      <c r="E118" s="87">
        <v>3546</v>
      </c>
      <c r="F118" s="88">
        <v>0</v>
      </c>
      <c r="G118" s="5"/>
      <c r="H118" s="84" t="s">
        <v>203</v>
      </c>
      <c r="I118" s="105">
        <v>-1.6307941773456069E-2</v>
      </c>
      <c r="J118" s="99"/>
      <c r="K118" s="9">
        <f t="shared" si="6"/>
        <v>-0.12027138237329955</v>
      </c>
      <c r="L118" s="9">
        <f t="shared" si="7"/>
        <v>2.2106170223696649E-3</v>
      </c>
    </row>
    <row r="119" spans="2:12" x14ac:dyDescent="0.2">
      <c r="B119" s="84" t="s">
        <v>185</v>
      </c>
      <c r="C119" s="91">
        <v>3.3840947546531302E-3</v>
      </c>
      <c r="D119" s="92">
        <v>5.8082648334092941E-2</v>
      </c>
      <c r="E119" s="87">
        <v>3546</v>
      </c>
      <c r="F119" s="88">
        <v>0</v>
      </c>
      <c r="G119" s="5"/>
      <c r="H119" s="84" t="s">
        <v>185</v>
      </c>
      <c r="I119" s="105">
        <v>-9.1974245114434614E-3</v>
      </c>
      <c r="J119" s="99"/>
      <c r="K119" s="9">
        <f t="shared" si="6"/>
        <v>-0.15781476599815433</v>
      </c>
      <c r="L119" s="9">
        <f t="shared" si="7"/>
        <v>5.3587356875434416E-4</v>
      </c>
    </row>
    <row r="120" spans="2:12" x14ac:dyDescent="0.2">
      <c r="B120" s="84" t="s">
        <v>186</v>
      </c>
      <c r="C120" s="91">
        <v>5.865764241398759E-2</v>
      </c>
      <c r="D120" s="92">
        <v>0.23501595563147057</v>
      </c>
      <c r="E120" s="87">
        <v>3546</v>
      </c>
      <c r="F120" s="88">
        <v>0</v>
      </c>
      <c r="G120" s="5"/>
      <c r="H120" s="84" t="s">
        <v>186</v>
      </c>
      <c r="I120" s="105">
        <v>-2.3668569546362622E-2</v>
      </c>
      <c r="J120" s="99"/>
      <c r="K120" s="9">
        <f t="shared" si="6"/>
        <v>-9.4803040064220981E-2</v>
      </c>
      <c r="L120" s="9">
        <f t="shared" si="7"/>
        <v>5.9074392850083776E-3</v>
      </c>
    </row>
    <row r="121" spans="2:12" x14ac:dyDescent="0.2">
      <c r="B121" s="84" t="s">
        <v>187</v>
      </c>
      <c r="C121" s="91">
        <v>1.5792442188381276E-2</v>
      </c>
      <c r="D121" s="92">
        <v>0.12468931572051298</v>
      </c>
      <c r="E121" s="87">
        <v>3546</v>
      </c>
      <c r="F121" s="88">
        <v>0</v>
      </c>
      <c r="G121" s="5"/>
      <c r="H121" s="84" t="s">
        <v>187</v>
      </c>
      <c r="I121" s="105">
        <v>-1.5819144488952434E-2</v>
      </c>
      <c r="J121" s="99"/>
      <c r="K121" s="9">
        <f t="shared" si="6"/>
        <v>-0.12486492105738335</v>
      </c>
      <c r="L121" s="9">
        <f t="shared" si="7"/>
        <v>2.0035632032130283E-3</v>
      </c>
    </row>
    <row r="122" spans="2:12" x14ac:dyDescent="0.2">
      <c r="B122" s="84" t="s">
        <v>204</v>
      </c>
      <c r="C122" s="91">
        <v>1.3254371122391428E-2</v>
      </c>
      <c r="D122" s="92">
        <v>0.11437824139054781</v>
      </c>
      <c r="E122" s="87">
        <v>3546</v>
      </c>
      <c r="F122" s="88">
        <v>0</v>
      </c>
      <c r="G122" s="5"/>
      <c r="H122" s="84" t="s">
        <v>204</v>
      </c>
      <c r="I122" s="105">
        <v>-4.3946023033696949E-3</v>
      </c>
      <c r="J122" s="99"/>
      <c r="K122" s="9">
        <f t="shared" ref="K122" si="8">((1-C122)/D122)*I122</f>
        <v>-3.7912408520943318E-2</v>
      </c>
      <c r="L122" s="9">
        <f t="shared" ref="L122" si="9">((0-C122)/D122)*I122</f>
        <v>5.0925498727760396E-4</v>
      </c>
    </row>
    <row r="123" spans="2:12" x14ac:dyDescent="0.2">
      <c r="B123" s="84" t="s">
        <v>188</v>
      </c>
      <c r="C123" s="91">
        <v>0.35589396503102089</v>
      </c>
      <c r="D123" s="92">
        <v>0.47885082704785537</v>
      </c>
      <c r="E123" s="87">
        <v>3546</v>
      </c>
      <c r="F123" s="88">
        <v>0</v>
      </c>
      <c r="G123" s="5"/>
      <c r="H123" s="84" t="s">
        <v>188</v>
      </c>
      <c r="I123" s="105">
        <v>-1.7604386837533816E-3</v>
      </c>
      <c r="J123" s="99"/>
      <c r="K123" s="9">
        <f t="shared" ref="K123:K136" si="10">((1-C123)/D123)*I123</f>
        <v>-2.3679799978398672E-3</v>
      </c>
      <c r="L123" s="9">
        <f t="shared" ref="L123:L136" si="11">((0-C123)/D123)*I123</f>
        <v>1.3084022580008375E-3</v>
      </c>
    </row>
    <row r="124" spans="2:12" x14ac:dyDescent="0.2">
      <c r="B124" s="84" t="s">
        <v>189</v>
      </c>
      <c r="C124" s="91">
        <v>0.14297800338409475</v>
      </c>
      <c r="D124" s="92">
        <v>0.35009978520506901</v>
      </c>
      <c r="E124" s="87">
        <v>3546</v>
      </c>
      <c r="F124" s="88">
        <v>0</v>
      </c>
      <c r="G124" s="5"/>
      <c r="H124" s="84" t="s">
        <v>189</v>
      </c>
      <c r="I124" s="105">
        <v>-8.3744801679147974E-4</v>
      </c>
      <c r="J124" s="99"/>
      <c r="K124" s="9">
        <f t="shared" si="10"/>
        <v>-2.0500194565736987E-3</v>
      </c>
      <c r="L124" s="9">
        <f t="shared" si="11"/>
        <v>3.4200719463075516E-4</v>
      </c>
    </row>
    <row r="125" spans="2:12" x14ac:dyDescent="0.2">
      <c r="B125" s="84" t="s">
        <v>190</v>
      </c>
      <c r="C125" s="91">
        <v>0.10772701635645798</v>
      </c>
      <c r="D125" s="92">
        <v>0.31007905618817422</v>
      </c>
      <c r="E125" s="87">
        <v>3546</v>
      </c>
      <c r="F125" s="88">
        <v>0</v>
      </c>
      <c r="G125" s="5"/>
      <c r="H125" s="84" t="s">
        <v>190</v>
      </c>
      <c r="I125" s="105">
        <v>-2.7276556481446189E-2</v>
      </c>
      <c r="J125" s="99"/>
      <c r="K125" s="9">
        <f t="shared" si="10"/>
        <v>-7.8490094540444463E-2</v>
      </c>
      <c r="L125" s="9">
        <f t="shared" si="11"/>
        <v>9.4763641322534089E-3</v>
      </c>
    </row>
    <row r="126" spans="2:12" x14ac:dyDescent="0.2">
      <c r="B126" s="84" t="s">
        <v>191</v>
      </c>
      <c r="C126" s="91">
        <v>0.32148900169204736</v>
      </c>
      <c r="D126" s="92">
        <v>0.46711385795810201</v>
      </c>
      <c r="E126" s="87">
        <v>3546</v>
      </c>
      <c r="F126" s="88">
        <v>0</v>
      </c>
      <c r="G126" s="5"/>
      <c r="H126" s="84" t="s">
        <v>191</v>
      </c>
      <c r="I126" s="105">
        <v>1.0507692123252328E-2</v>
      </c>
      <c r="J126" s="99"/>
      <c r="K126" s="9">
        <f t="shared" si="10"/>
        <v>1.5263055357908133E-2</v>
      </c>
      <c r="L126" s="9">
        <f t="shared" si="11"/>
        <v>-7.2318716159664462E-3</v>
      </c>
    </row>
    <row r="127" spans="2:12" x14ac:dyDescent="0.2">
      <c r="B127" s="84" t="s">
        <v>192</v>
      </c>
      <c r="C127" s="91">
        <v>7.3322053017484484E-2</v>
      </c>
      <c r="D127" s="92">
        <v>0.26070116273732397</v>
      </c>
      <c r="E127" s="87">
        <v>3546</v>
      </c>
      <c r="F127" s="88">
        <v>0</v>
      </c>
      <c r="G127" s="5"/>
      <c r="H127" s="84" t="s">
        <v>192</v>
      </c>
      <c r="I127" s="105">
        <v>-1.8566117734568665E-3</v>
      </c>
      <c r="J127" s="99"/>
      <c r="K127" s="9">
        <f t="shared" si="10"/>
        <v>-6.5994381018702648E-3</v>
      </c>
      <c r="L127" s="9">
        <f t="shared" si="11"/>
        <v>5.2217100014798198E-4</v>
      </c>
    </row>
    <row r="128" spans="2:12" x14ac:dyDescent="0.2">
      <c r="B128" s="84" t="s">
        <v>193</v>
      </c>
      <c r="C128" s="91">
        <v>6.0913705583756347E-2</v>
      </c>
      <c r="D128" s="92">
        <v>0.23920569050048052</v>
      </c>
      <c r="E128" s="87">
        <v>3546</v>
      </c>
      <c r="F128" s="88">
        <v>0</v>
      </c>
      <c r="G128" s="5"/>
      <c r="H128" s="84" t="s">
        <v>193</v>
      </c>
      <c r="I128" s="105">
        <v>-1.7481545237642487E-2</v>
      </c>
      <c r="J128" s="99"/>
      <c r="K128" s="9">
        <f t="shared" si="10"/>
        <v>-6.8629970731631226E-2</v>
      </c>
      <c r="L128" s="9">
        <f t="shared" si="11"/>
        <v>4.451673777186891E-3</v>
      </c>
    </row>
    <row r="129" spans="2:13" x14ac:dyDescent="0.2">
      <c r="B129" s="84" t="s">
        <v>194</v>
      </c>
      <c r="C129" s="91">
        <v>0.35138183869148337</v>
      </c>
      <c r="D129" s="92">
        <v>0.47746930102850621</v>
      </c>
      <c r="E129" s="87">
        <v>3546</v>
      </c>
      <c r="F129" s="88">
        <v>0</v>
      </c>
      <c r="G129" s="5"/>
      <c r="H129" s="84" t="s">
        <v>194</v>
      </c>
      <c r="I129" s="105">
        <v>-6.3309757809272976E-3</v>
      </c>
      <c r="J129" s="99"/>
      <c r="K129" s="9">
        <f t="shared" si="10"/>
        <v>-8.6003139080739598E-3</v>
      </c>
      <c r="L129" s="9">
        <f t="shared" si="11"/>
        <v>4.6591265780261534E-3</v>
      </c>
    </row>
    <row r="130" spans="2:13" x14ac:dyDescent="0.2">
      <c r="B130" s="84" t="s">
        <v>195</v>
      </c>
      <c r="C130" s="91">
        <v>0.1113931190073322</v>
      </c>
      <c r="D130" s="92">
        <v>0.31466269938495217</v>
      </c>
      <c r="E130" s="87">
        <v>3546</v>
      </c>
      <c r="F130" s="88">
        <v>0</v>
      </c>
      <c r="G130" s="5"/>
      <c r="H130" s="84" t="s">
        <v>195</v>
      </c>
      <c r="I130" s="105">
        <v>9.4403652739063759E-3</v>
      </c>
      <c r="J130" s="99"/>
      <c r="K130" s="9">
        <f t="shared" si="10"/>
        <v>2.6659574070502637E-2</v>
      </c>
      <c r="L130" s="9">
        <f t="shared" si="11"/>
        <v>-3.3419650135983947E-3</v>
      </c>
    </row>
    <row r="131" spans="2:13" x14ac:dyDescent="0.2">
      <c r="B131" s="84" t="s">
        <v>196</v>
      </c>
      <c r="C131" s="91">
        <v>1.551043429216018E-2</v>
      </c>
      <c r="D131" s="92">
        <v>0.12358870561769403</v>
      </c>
      <c r="E131" s="87">
        <v>3546</v>
      </c>
      <c r="F131" s="88">
        <v>0</v>
      </c>
      <c r="G131" s="5"/>
      <c r="H131" s="84" t="s">
        <v>196</v>
      </c>
      <c r="I131" s="105">
        <v>6.7896458476253045E-3</v>
      </c>
      <c r="J131" s="99"/>
      <c r="K131" s="9">
        <f t="shared" si="10"/>
        <v>5.4085326474053522E-2</v>
      </c>
      <c r="L131" s="9">
        <f t="shared" si="11"/>
        <v>-8.5210339618245305E-4</v>
      </c>
    </row>
    <row r="132" spans="2:13" x14ac:dyDescent="0.2">
      <c r="B132" s="84" t="s">
        <v>197</v>
      </c>
      <c r="C132" s="91">
        <v>3.0174844895657079E-2</v>
      </c>
      <c r="D132" s="92">
        <v>0.17109231055054475</v>
      </c>
      <c r="E132" s="87">
        <v>3546</v>
      </c>
      <c r="F132" s="88">
        <v>0</v>
      </c>
      <c r="G132" s="5"/>
      <c r="H132" s="84" t="s">
        <v>197</v>
      </c>
      <c r="I132" s="105">
        <v>1.7487524875640967E-2</v>
      </c>
      <c r="J132" s="99"/>
      <c r="K132" s="9">
        <f t="shared" si="10"/>
        <v>9.9126848368204235E-2</v>
      </c>
      <c r="L132" s="9">
        <f t="shared" si="11"/>
        <v>-3.0842026098859701E-3</v>
      </c>
    </row>
    <row r="133" spans="2:13" x14ac:dyDescent="0.2">
      <c r="B133" s="84" t="s">
        <v>198</v>
      </c>
      <c r="C133" s="91">
        <v>6.7681895093062603E-3</v>
      </c>
      <c r="D133" s="92">
        <v>8.20016915642693E-2</v>
      </c>
      <c r="E133" s="87">
        <v>3546</v>
      </c>
      <c r="F133" s="88">
        <v>0</v>
      </c>
      <c r="G133" s="5"/>
      <c r="H133" s="84" t="s">
        <v>198</v>
      </c>
      <c r="I133" s="105">
        <v>8.8396875667520868E-3</v>
      </c>
      <c r="J133" s="99"/>
      <c r="K133" s="9">
        <f t="shared" si="10"/>
        <v>0.10706924111700776</v>
      </c>
      <c r="L133" s="9">
        <f t="shared" si="11"/>
        <v>-7.2960300590805963E-4</v>
      </c>
    </row>
    <row r="134" spans="2:13" x14ac:dyDescent="0.2">
      <c r="B134" s="84" t="s">
        <v>199</v>
      </c>
      <c r="C134" s="91">
        <v>3.6661026508742244E-3</v>
      </c>
      <c r="D134" s="92">
        <v>6.0445783247658855E-2</v>
      </c>
      <c r="E134" s="87">
        <v>3546</v>
      </c>
      <c r="F134" s="88">
        <v>0</v>
      </c>
      <c r="G134" s="5"/>
      <c r="H134" s="84" t="s">
        <v>199</v>
      </c>
      <c r="I134" s="105">
        <v>-5.7366379276019882E-4</v>
      </c>
      <c r="J134" s="99"/>
      <c r="K134" s="9">
        <f t="shared" si="10"/>
        <v>-9.4557577336213516E-3</v>
      </c>
      <c r="L134" s="9">
        <f t="shared" si="11"/>
        <v>3.4793334428835987E-5</v>
      </c>
    </row>
    <row r="135" spans="2:13" x14ac:dyDescent="0.2">
      <c r="B135" s="84" t="s">
        <v>200</v>
      </c>
      <c r="C135" s="91">
        <v>1.0716300056401579E-2</v>
      </c>
      <c r="D135" s="92">
        <v>0.10297791757732738</v>
      </c>
      <c r="E135" s="87">
        <v>3546</v>
      </c>
      <c r="F135" s="88">
        <v>0</v>
      </c>
      <c r="G135" s="5"/>
      <c r="H135" s="84" t="s">
        <v>200</v>
      </c>
      <c r="I135" s="105">
        <v>3.3917964714407886E-3</v>
      </c>
      <c r="J135" s="99"/>
      <c r="K135" s="9">
        <f t="shared" si="10"/>
        <v>3.2584160193402018E-2</v>
      </c>
      <c r="L135" s="9">
        <f t="shared" si="11"/>
        <v>-3.5296410699808345E-4</v>
      </c>
    </row>
    <row r="136" spans="2:13" x14ac:dyDescent="0.2">
      <c r="B136" s="84" t="s">
        <v>201</v>
      </c>
      <c r="C136" s="91">
        <v>8.4602368866328254E-4</v>
      </c>
      <c r="D136" s="92">
        <v>2.90782802678939E-2</v>
      </c>
      <c r="E136" s="87">
        <v>3546</v>
      </c>
      <c r="F136" s="88">
        <v>0</v>
      </c>
      <c r="G136" s="5"/>
      <c r="H136" s="84" t="s">
        <v>201</v>
      </c>
      <c r="I136" s="105">
        <v>-2.8771886692737056E-4</v>
      </c>
      <c r="J136" s="99"/>
      <c r="K136" s="9">
        <f t="shared" si="10"/>
        <v>-9.8862603737843446E-3</v>
      </c>
      <c r="L136" s="9">
        <f t="shared" si="11"/>
        <v>8.3710926111637109E-6</v>
      </c>
    </row>
    <row r="137" spans="2:13" ht="15.75" thickBot="1" x14ac:dyDescent="0.25">
      <c r="B137" s="93" t="s">
        <v>49</v>
      </c>
      <c r="C137" s="94">
        <v>3.4630326182779867</v>
      </c>
      <c r="D137" s="95">
        <v>6.5890285674116083</v>
      </c>
      <c r="E137" s="96">
        <v>3546</v>
      </c>
      <c r="F137" s="97">
        <v>143</v>
      </c>
      <c r="G137" s="5"/>
      <c r="H137" s="93" t="s">
        <v>49</v>
      </c>
      <c r="I137" s="106">
        <v>1.2659218977043307E-2</v>
      </c>
      <c r="J137" s="99"/>
      <c r="K137" s="9"/>
      <c r="L137" s="9"/>
      <c r="M137" s="2" t="str">
        <f>"((landarea-"&amp;C137&amp;")/"&amp;D137&amp;")*("&amp;I137&amp;")"</f>
        <v>((landarea-3.46303261827799)/6.58902856741161)*(0.0126592189770433)</v>
      </c>
    </row>
    <row r="138" spans="2:13" ht="24" customHeight="1" thickTop="1" x14ac:dyDescent="0.2">
      <c r="B138" s="98" t="s">
        <v>46</v>
      </c>
      <c r="C138" s="98"/>
      <c r="D138" s="98"/>
      <c r="E138" s="98"/>
      <c r="F138" s="98"/>
      <c r="G138" s="5"/>
      <c r="H138" s="98" t="s">
        <v>7</v>
      </c>
      <c r="I138" s="98"/>
      <c r="J138" s="99"/>
      <c r="K138" s="9"/>
      <c r="L138" s="9"/>
    </row>
  </sheetData>
  <mergeCells count="7">
    <mergeCell ref="K5:L5"/>
    <mergeCell ref="B5:F5"/>
    <mergeCell ref="B6"/>
    <mergeCell ref="B138:F138"/>
    <mergeCell ref="H4:I4"/>
    <mergeCell ref="H5:H6"/>
    <mergeCell ref="H138:I138"/>
  </mergeCells>
  <pageMargins left="0.25" right="0.2" top="0.25" bottom="0.25" header="0.55000000000000004" footer="0.05"/>
  <pageSetup scale="50" fitToHeight="0" orientation="landscape" r:id="rId1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25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206</v>
      </c>
    </row>
    <row r="3" spans="1:10" x14ac:dyDescent="0.25">
      <c r="B3" t="s">
        <v>63</v>
      </c>
    </row>
    <row r="5" spans="1:10" ht="15.75" customHeight="1" thickBot="1" x14ac:dyDescent="0.3">
      <c r="C5" s="107" t="s">
        <v>21</v>
      </c>
      <c r="D5" s="107"/>
      <c r="E5" s="107"/>
      <c r="F5" s="107"/>
      <c r="G5" s="107"/>
      <c r="H5" s="107"/>
      <c r="I5" s="107"/>
      <c r="J5" s="6"/>
    </row>
    <row r="6" spans="1:10" ht="25.5" thickTop="1" x14ac:dyDescent="0.25">
      <c r="C6" s="108" t="s">
        <v>13</v>
      </c>
      <c r="D6" s="109"/>
      <c r="E6" s="110" t="s">
        <v>14</v>
      </c>
      <c r="F6" s="111"/>
      <c r="G6" s="112" t="s">
        <v>15</v>
      </c>
      <c r="H6" s="111" t="s">
        <v>16</v>
      </c>
      <c r="I6" s="113" t="s">
        <v>17</v>
      </c>
      <c r="J6" s="6"/>
    </row>
    <row r="7" spans="1:10" ht="15.75" thickBot="1" x14ac:dyDescent="0.3">
      <c r="C7" s="114"/>
      <c r="D7" s="115"/>
      <c r="E7" s="116" t="s">
        <v>18</v>
      </c>
      <c r="F7" s="117" t="s">
        <v>19</v>
      </c>
      <c r="G7" s="117" t="s">
        <v>20</v>
      </c>
      <c r="H7" s="118"/>
      <c r="I7" s="119"/>
      <c r="J7" s="6"/>
    </row>
    <row r="8" spans="1:10" ht="15.75" thickTop="1" x14ac:dyDescent="0.25">
      <c r="C8" s="120" t="s">
        <v>5</v>
      </c>
      <c r="D8" s="121" t="s">
        <v>58</v>
      </c>
      <c r="E8" s="122">
        <v>1.342764631944614</v>
      </c>
      <c r="F8" s="123">
        <v>4.405990527019843E-3</v>
      </c>
      <c r="G8" s="124"/>
      <c r="H8" s="125">
        <v>304.75885586001095</v>
      </c>
      <c r="I8" s="126">
        <v>0</v>
      </c>
      <c r="J8" s="6"/>
    </row>
    <row r="9" spans="1:10" ht="36.75" thickBot="1" x14ac:dyDescent="0.3">
      <c r="C9" s="127"/>
      <c r="D9" s="128" t="s">
        <v>60</v>
      </c>
      <c r="E9" s="129">
        <v>1.087001888599314</v>
      </c>
      <c r="F9" s="130">
        <v>4.4078539191636321E-3</v>
      </c>
      <c r="G9" s="130">
        <v>0.99042929594657414</v>
      </c>
      <c r="H9" s="131">
        <v>246.60569713380318</v>
      </c>
      <c r="I9" s="132">
        <v>0</v>
      </c>
      <c r="J9" s="6"/>
    </row>
    <row r="10" spans="1:10" ht="15.75" customHeight="1" thickTop="1" x14ac:dyDescent="0.25">
      <c r="C10" s="133" t="s">
        <v>42</v>
      </c>
      <c r="D10" s="133"/>
      <c r="E10" s="133"/>
      <c r="F10" s="133"/>
      <c r="G10" s="133"/>
      <c r="H10" s="133"/>
      <c r="I10" s="133"/>
      <c r="J10" s="6"/>
    </row>
    <row r="12" spans="1:10" x14ac:dyDescent="0.25">
      <c r="D12" t="str">
        <f>"Combined Score="&amp;E8&amp;" + "&amp;E9&amp;" * Urban Score"</f>
        <v>Combined Score=1.34276463194461 + 1.08700188859931 * Urban Score</v>
      </c>
    </row>
    <row r="14" spans="1:10" x14ac:dyDescent="0.25">
      <c r="B14" t="s">
        <v>11</v>
      </c>
    </row>
    <row r="16" spans="1:10" ht="15.75" customHeight="1" thickBot="1" x14ac:dyDescent="0.3">
      <c r="C16" s="107" t="s">
        <v>21</v>
      </c>
      <c r="D16" s="107"/>
      <c r="E16" s="107"/>
      <c r="F16" s="107"/>
      <c r="G16" s="107"/>
      <c r="H16" s="107"/>
      <c r="I16" s="107"/>
      <c r="J16" s="6"/>
    </row>
    <row r="17" spans="2:10" ht="25.5" thickTop="1" x14ac:dyDescent="0.25">
      <c r="C17" s="108" t="s">
        <v>13</v>
      </c>
      <c r="D17" s="109"/>
      <c r="E17" s="110" t="s">
        <v>14</v>
      </c>
      <c r="F17" s="111"/>
      <c r="G17" s="112" t="s">
        <v>15</v>
      </c>
      <c r="H17" s="111" t="s">
        <v>16</v>
      </c>
      <c r="I17" s="113" t="s">
        <v>17</v>
      </c>
      <c r="J17" s="6"/>
    </row>
    <row r="18" spans="2:10" ht="15.75" thickBot="1" x14ac:dyDescent="0.3">
      <c r="C18" s="114"/>
      <c r="D18" s="115"/>
      <c r="E18" s="116" t="s">
        <v>18</v>
      </c>
      <c r="F18" s="117" t="s">
        <v>19</v>
      </c>
      <c r="G18" s="117" t="s">
        <v>20</v>
      </c>
      <c r="H18" s="118"/>
      <c r="I18" s="119"/>
      <c r="J18" s="6"/>
    </row>
    <row r="19" spans="2:10" ht="15.75" thickTop="1" x14ac:dyDescent="0.25">
      <c r="C19" s="120" t="s">
        <v>5</v>
      </c>
      <c r="D19" s="121" t="s">
        <v>58</v>
      </c>
      <c r="E19" s="134">
        <v>-0.44796688087718001</v>
      </c>
      <c r="F19" s="123">
        <v>1.9292021704557264E-3</v>
      </c>
      <c r="G19" s="124"/>
      <c r="H19" s="125">
        <v>-232.20318105455939</v>
      </c>
      <c r="I19" s="126">
        <v>0</v>
      </c>
      <c r="J19" s="6"/>
    </row>
    <row r="20" spans="2:10" ht="36.75" thickBot="1" x14ac:dyDescent="0.3">
      <c r="C20" s="127"/>
      <c r="D20" s="128" t="s">
        <v>59</v>
      </c>
      <c r="E20" s="135">
        <v>0.34129359364398543</v>
      </c>
      <c r="F20" s="130">
        <v>1.9294742531269103E-3</v>
      </c>
      <c r="G20" s="130">
        <v>0.94776293588603977</v>
      </c>
      <c r="H20" s="131">
        <v>176.88424351394389</v>
      </c>
      <c r="I20" s="132">
        <v>0</v>
      </c>
      <c r="J20" s="6"/>
    </row>
    <row r="21" spans="2:10" ht="15.75" customHeight="1" thickTop="1" x14ac:dyDescent="0.25">
      <c r="C21" s="133" t="s">
        <v>42</v>
      </c>
      <c r="D21" s="133"/>
      <c r="E21" s="133"/>
      <c r="F21" s="133"/>
      <c r="G21" s="133"/>
      <c r="H21" s="133"/>
      <c r="I21" s="133"/>
      <c r="J21" s="6"/>
    </row>
    <row r="23" spans="2:10" x14ac:dyDescent="0.25">
      <c r="D23" t="str">
        <f>"Combined Score="&amp;E19&amp;" + "&amp;E20&amp;" * Rural Score"</f>
        <v>Combined Score=-0.44796688087718 + 0.341293593643985 * Rural Score</v>
      </c>
    </row>
    <row r="26" spans="2:10" x14ac:dyDescent="0.25">
      <c r="B26" t="s">
        <v>22</v>
      </c>
    </row>
    <row r="28" spans="2:10" x14ac:dyDescent="0.25">
      <c r="C28" s="107" t="s">
        <v>23</v>
      </c>
      <c r="D28" s="107"/>
      <c r="E28" s="107"/>
      <c r="F28" s="6"/>
    </row>
    <row r="29" spans="2:10" ht="15.75" thickBot="1" x14ac:dyDescent="0.3">
      <c r="C29" s="136" t="s">
        <v>43</v>
      </c>
      <c r="D29" s="137"/>
      <c r="E29" s="137"/>
      <c r="F29" s="6"/>
    </row>
    <row r="30" spans="2:10" ht="15.75" thickTop="1" x14ac:dyDescent="0.25">
      <c r="C30" s="138" t="s">
        <v>24</v>
      </c>
      <c r="D30" s="121" t="s">
        <v>25</v>
      </c>
      <c r="E30" s="139">
        <v>4729.000166999992</v>
      </c>
      <c r="F30" s="6"/>
    </row>
    <row r="31" spans="2:10" x14ac:dyDescent="0.25">
      <c r="C31" s="140"/>
      <c r="D31" s="141" t="s">
        <v>26</v>
      </c>
      <c r="E31" s="142">
        <v>0</v>
      </c>
      <c r="F31" s="6"/>
    </row>
    <row r="32" spans="2:10" x14ac:dyDescent="0.25">
      <c r="C32" s="140" t="s">
        <v>1</v>
      </c>
      <c r="D32" s="143"/>
      <c r="E32" s="144">
        <v>-0.11931190969912722</v>
      </c>
      <c r="F32" s="6"/>
    </row>
    <row r="33" spans="3:6" ht="15" customHeight="1" x14ac:dyDescent="0.25">
      <c r="C33" s="140" t="s">
        <v>44</v>
      </c>
      <c r="D33" s="143"/>
      <c r="E33" s="145">
        <v>1.2500996693613339E-2</v>
      </c>
      <c r="F33" s="6"/>
    </row>
    <row r="34" spans="3:6" x14ac:dyDescent="0.25">
      <c r="C34" s="140" t="s">
        <v>27</v>
      </c>
      <c r="D34" s="143"/>
      <c r="E34" s="144">
        <v>-0.47137062485803094</v>
      </c>
      <c r="F34" s="6"/>
    </row>
    <row r="35" spans="3:6" x14ac:dyDescent="0.25">
      <c r="C35" s="140" t="s">
        <v>28</v>
      </c>
      <c r="D35" s="143"/>
      <c r="E35" s="146" t="s">
        <v>205</v>
      </c>
      <c r="F35" s="6"/>
    </row>
    <row r="36" spans="3:6" ht="15" customHeight="1" x14ac:dyDescent="0.25">
      <c r="C36" s="140" t="s">
        <v>29</v>
      </c>
      <c r="D36" s="143"/>
      <c r="E36" s="145">
        <v>0.85966511787912336</v>
      </c>
      <c r="F36" s="6"/>
    </row>
    <row r="37" spans="3:6" x14ac:dyDescent="0.25">
      <c r="C37" s="140" t="s">
        <v>30</v>
      </c>
      <c r="D37" s="143"/>
      <c r="E37" s="147">
        <v>2.4307387726066279</v>
      </c>
      <c r="F37" s="6"/>
    </row>
    <row r="38" spans="3:6" ht="15" customHeight="1" x14ac:dyDescent="0.25">
      <c r="C38" s="140" t="s">
        <v>31</v>
      </c>
      <c r="D38" s="143"/>
      <c r="E38" s="148">
        <v>3.5608466340126092E-2</v>
      </c>
      <c r="F38" s="6"/>
    </row>
    <row r="39" spans="3:6" x14ac:dyDescent="0.25">
      <c r="C39" s="140" t="s">
        <v>32</v>
      </c>
      <c r="D39" s="143"/>
      <c r="E39" s="147">
        <v>5.7826831783995267</v>
      </c>
      <c r="F39" s="6"/>
    </row>
    <row r="40" spans="3:6" ht="15" customHeight="1" x14ac:dyDescent="0.25">
      <c r="C40" s="140" t="s">
        <v>33</v>
      </c>
      <c r="D40" s="143"/>
      <c r="E40" s="148">
        <v>7.1201900114942554E-2</v>
      </c>
      <c r="F40" s="6"/>
    </row>
    <row r="41" spans="3:6" x14ac:dyDescent="0.25">
      <c r="C41" s="140" t="s">
        <v>34</v>
      </c>
      <c r="D41" s="143"/>
      <c r="E41" s="149">
        <v>-0.88651654527124424</v>
      </c>
      <c r="F41" s="6"/>
    </row>
    <row r="42" spans="3:6" x14ac:dyDescent="0.25">
      <c r="C42" s="140" t="s">
        <v>35</v>
      </c>
      <c r="D42" s="143"/>
      <c r="E42" s="150">
        <v>5.1024424778638009</v>
      </c>
      <c r="F42" s="6"/>
    </row>
    <row r="43" spans="3:6" x14ac:dyDescent="0.25">
      <c r="C43" s="140" t="s">
        <v>36</v>
      </c>
      <c r="D43" s="151" t="s">
        <v>37</v>
      </c>
      <c r="E43" s="144">
        <v>-0.59134685627781203</v>
      </c>
      <c r="F43" s="6"/>
    </row>
    <row r="44" spans="3:6" x14ac:dyDescent="0.25">
      <c r="C44" s="140"/>
      <c r="D44" s="151" t="s">
        <v>38</v>
      </c>
      <c r="E44" s="144">
        <v>-0.51159981815194444</v>
      </c>
      <c r="F44" s="6"/>
    </row>
    <row r="45" spans="3:6" x14ac:dyDescent="0.25">
      <c r="C45" s="140"/>
      <c r="D45" s="151" t="s">
        <v>39</v>
      </c>
      <c r="E45" s="144">
        <v>-0.40381442482117952</v>
      </c>
      <c r="F45" s="6"/>
    </row>
    <row r="46" spans="3:6" ht="15.75" thickBot="1" x14ac:dyDescent="0.3">
      <c r="C46" s="127"/>
      <c r="D46" s="152" t="s">
        <v>40</v>
      </c>
      <c r="E46" s="153">
        <v>7.6117745125023895E-2</v>
      </c>
      <c r="F46" s="6"/>
    </row>
    <row r="47" spans="3:6" ht="15.75" customHeight="1" thickTop="1" x14ac:dyDescent="0.25">
      <c r="C47" s="133" t="s">
        <v>62</v>
      </c>
      <c r="D47" s="133"/>
      <c r="E47" s="133"/>
      <c r="F47" s="6"/>
    </row>
    <row r="49" spans="2:2" x14ac:dyDescent="0.25">
      <c r="B49" t="s">
        <v>64</v>
      </c>
    </row>
    <row r="81" spans="1:17" ht="15.75" thickBot="1" x14ac:dyDescent="0.3"/>
    <row r="82" spans="1:17" ht="15.75" customHeight="1" thickTop="1" x14ac:dyDescent="0.25">
      <c r="A82" s="154" t="s">
        <v>45</v>
      </c>
      <c r="B82" s="110" t="s">
        <v>50</v>
      </c>
      <c r="C82" s="111"/>
      <c r="D82" s="111"/>
      <c r="E82" s="111"/>
      <c r="F82" s="111"/>
      <c r="G82" s="111" t="s">
        <v>51</v>
      </c>
      <c r="H82" s="111"/>
      <c r="I82" s="111"/>
      <c r="J82" s="111"/>
      <c r="K82" s="111"/>
      <c r="L82" s="111" t="s">
        <v>52</v>
      </c>
      <c r="M82" s="111"/>
      <c r="N82" s="111"/>
      <c r="O82" s="111"/>
      <c r="P82" s="113"/>
      <c r="Q82" s="137"/>
    </row>
    <row r="83" spans="1:17" ht="15.75" thickBot="1" x14ac:dyDescent="0.3">
      <c r="A83" s="155"/>
      <c r="B83" s="116" t="s">
        <v>53</v>
      </c>
      <c r="C83" s="117" t="s">
        <v>54</v>
      </c>
      <c r="D83" s="117" t="s">
        <v>55</v>
      </c>
      <c r="E83" s="117" t="s">
        <v>56</v>
      </c>
      <c r="F83" s="117" t="s">
        <v>57</v>
      </c>
      <c r="G83" s="117" t="s">
        <v>53</v>
      </c>
      <c r="H83" s="117" t="s">
        <v>54</v>
      </c>
      <c r="I83" s="117" t="s">
        <v>55</v>
      </c>
      <c r="J83" s="117" t="s">
        <v>56</v>
      </c>
      <c r="K83" s="117" t="s">
        <v>57</v>
      </c>
      <c r="L83" s="117" t="s">
        <v>53</v>
      </c>
      <c r="M83" s="117" t="s">
        <v>54</v>
      </c>
      <c r="N83" s="117" t="s">
        <v>55</v>
      </c>
      <c r="O83" s="117" t="s">
        <v>56</v>
      </c>
      <c r="P83" s="156" t="s">
        <v>57</v>
      </c>
      <c r="Q83" s="137"/>
    </row>
    <row r="84" spans="1:17" ht="15.75" thickTop="1" x14ac:dyDescent="0.25">
      <c r="A84" s="157" t="s">
        <v>65</v>
      </c>
      <c r="B84" s="122">
        <v>0</v>
      </c>
      <c r="C84" s="125">
        <v>0</v>
      </c>
      <c r="D84" s="123">
        <v>1.252239647233269E-3</v>
      </c>
      <c r="E84" s="123">
        <v>5.7162122492140062E-3</v>
      </c>
      <c r="F84" s="123">
        <v>5.723666396091491E-2</v>
      </c>
      <c r="G84" s="123">
        <v>8.0976550560471657E-3</v>
      </c>
      <c r="H84" s="123">
        <v>2.0685968660977098E-2</v>
      </c>
      <c r="I84" s="123">
        <v>3.7193452667656189E-2</v>
      </c>
      <c r="J84" s="123">
        <v>4.4512792031229119E-2</v>
      </c>
      <c r="K84" s="123">
        <v>0.17040406891649057</v>
      </c>
      <c r="L84" s="125">
        <v>0</v>
      </c>
      <c r="M84" s="125">
        <v>0</v>
      </c>
      <c r="N84" s="125">
        <v>0</v>
      </c>
      <c r="O84" s="123">
        <v>1.5739356422634757E-3</v>
      </c>
      <c r="P84" s="158">
        <v>1.0910776335544487E-2</v>
      </c>
      <c r="Q84" s="137"/>
    </row>
    <row r="85" spans="1:17" x14ac:dyDescent="0.25">
      <c r="A85" s="159" t="s">
        <v>66</v>
      </c>
      <c r="B85" s="160">
        <v>0</v>
      </c>
      <c r="C85" s="161">
        <v>0</v>
      </c>
      <c r="D85" s="162">
        <v>1.8723148691326844E-3</v>
      </c>
      <c r="E85" s="162">
        <v>4.8806523819818037E-2</v>
      </c>
      <c r="F85" s="162">
        <v>0.49119299028204405</v>
      </c>
      <c r="G85" s="162">
        <v>9.5582487931842708E-2</v>
      </c>
      <c r="H85" s="162">
        <v>0.32567470043581032</v>
      </c>
      <c r="I85" s="162">
        <v>0.46064770897258034</v>
      </c>
      <c r="J85" s="162">
        <v>0.73572195472927049</v>
      </c>
      <c r="K85" s="162">
        <v>0.73035090698972216</v>
      </c>
      <c r="L85" s="161">
        <v>0</v>
      </c>
      <c r="M85" s="161">
        <v>0</v>
      </c>
      <c r="N85" s="162">
        <v>1.9405749847307228E-3</v>
      </c>
      <c r="O85" s="162">
        <v>1.8440030651888754E-3</v>
      </c>
      <c r="P85" s="163">
        <v>0.11611254410705217</v>
      </c>
      <c r="Q85" s="137"/>
    </row>
    <row r="86" spans="1:17" x14ac:dyDescent="0.25">
      <c r="A86" s="159" t="s">
        <v>67</v>
      </c>
      <c r="B86" s="164">
        <v>3.2738074822085935E-4</v>
      </c>
      <c r="C86" s="162">
        <v>1.7232688748261011E-3</v>
      </c>
      <c r="D86" s="162">
        <v>6.1083735985527059E-3</v>
      </c>
      <c r="E86" s="162">
        <v>2.2908213297087594E-2</v>
      </c>
      <c r="F86" s="162">
        <v>4.7750053073596262E-2</v>
      </c>
      <c r="G86" s="162">
        <v>0.16026520376588727</v>
      </c>
      <c r="H86" s="162">
        <v>6.2720743105406679E-2</v>
      </c>
      <c r="I86" s="162">
        <v>5.7081657450678926E-2</v>
      </c>
      <c r="J86" s="162">
        <v>4.9558114511053714E-2</v>
      </c>
      <c r="K86" s="162">
        <v>8.2459557007307904E-3</v>
      </c>
      <c r="L86" s="161">
        <v>0</v>
      </c>
      <c r="M86" s="162">
        <v>4.0247619828810986E-4</v>
      </c>
      <c r="N86" s="162">
        <v>3.9360040549056086E-3</v>
      </c>
      <c r="O86" s="162">
        <v>3.1779413646739786E-3</v>
      </c>
      <c r="P86" s="163">
        <v>1.1423192491322329E-2</v>
      </c>
      <c r="Q86" s="137"/>
    </row>
    <row r="87" spans="1:17" x14ac:dyDescent="0.25">
      <c r="A87" s="159" t="s">
        <v>68</v>
      </c>
      <c r="B87" s="164">
        <v>3.9387117637822086E-2</v>
      </c>
      <c r="C87" s="162">
        <v>0.13242665419015839</v>
      </c>
      <c r="D87" s="162">
        <v>0.30206081137406698</v>
      </c>
      <c r="E87" s="162">
        <v>0.42889556026107967</v>
      </c>
      <c r="F87" s="162">
        <v>0.26781273755409996</v>
      </c>
      <c r="G87" s="162">
        <v>0.62576085414705107</v>
      </c>
      <c r="H87" s="162">
        <v>0.37385760522087558</v>
      </c>
      <c r="I87" s="162">
        <v>0.33354498914347924</v>
      </c>
      <c r="J87" s="162">
        <v>0.12695440941133374</v>
      </c>
      <c r="K87" s="162">
        <v>3.3069432991463234E-2</v>
      </c>
      <c r="L87" s="162">
        <v>2.7268767793995206E-2</v>
      </c>
      <c r="M87" s="162">
        <v>9.6519158920783971E-2</v>
      </c>
      <c r="N87" s="162">
        <v>0.22069116590774096</v>
      </c>
      <c r="O87" s="162">
        <v>0.33476637648815932</v>
      </c>
      <c r="P87" s="163">
        <v>0.4214991666529066</v>
      </c>
      <c r="Q87" s="137"/>
    </row>
    <row r="88" spans="1:17" x14ac:dyDescent="0.25">
      <c r="A88" s="159" t="s">
        <v>69</v>
      </c>
      <c r="B88" s="164">
        <v>7.9635975634335124E-2</v>
      </c>
      <c r="C88" s="162">
        <v>0.17307063031324704</v>
      </c>
      <c r="D88" s="162">
        <v>0.22735047663125452</v>
      </c>
      <c r="E88" s="162">
        <v>0.20568045348320002</v>
      </c>
      <c r="F88" s="162">
        <v>8.5220401607209242E-2</v>
      </c>
      <c r="G88" s="162">
        <v>6.2253132687612817E-2</v>
      </c>
      <c r="H88" s="162">
        <v>0.17177305750740404</v>
      </c>
      <c r="I88" s="162">
        <v>6.7651228071636066E-2</v>
      </c>
      <c r="J88" s="162">
        <v>3.1541635381243842E-3</v>
      </c>
      <c r="K88" s="162">
        <v>4.6246779732179461E-3</v>
      </c>
      <c r="L88" s="162">
        <v>7.0020899717675542E-2</v>
      </c>
      <c r="M88" s="162">
        <v>0.165064551410426</v>
      </c>
      <c r="N88" s="162">
        <v>0.20331139886864813</v>
      </c>
      <c r="O88" s="162">
        <v>0.23072411315550595</v>
      </c>
      <c r="P88" s="163">
        <v>0.21064995646322351</v>
      </c>
      <c r="Q88" s="137"/>
    </row>
    <row r="89" spans="1:17" x14ac:dyDescent="0.25">
      <c r="A89" s="159" t="s">
        <v>70</v>
      </c>
      <c r="B89" s="164">
        <v>2.6989545482958541E-2</v>
      </c>
      <c r="C89" s="162">
        <v>2.6716781115854415E-2</v>
      </c>
      <c r="D89" s="162">
        <v>2.7300339049545531E-2</v>
      </c>
      <c r="E89" s="162">
        <v>2.2443884118737045E-2</v>
      </c>
      <c r="F89" s="162">
        <v>2.3595301435589593E-3</v>
      </c>
      <c r="G89" s="162">
        <v>9.3434060813308174E-3</v>
      </c>
      <c r="H89" s="161">
        <v>0</v>
      </c>
      <c r="I89" s="162">
        <v>3.3517841620452483E-3</v>
      </c>
      <c r="J89" s="162">
        <v>3.0244708269319938E-3</v>
      </c>
      <c r="K89" s="161">
        <v>0</v>
      </c>
      <c r="L89" s="162">
        <v>3.1521541468278902E-2</v>
      </c>
      <c r="M89" s="162">
        <v>2.4729178202839756E-2</v>
      </c>
      <c r="N89" s="162">
        <v>2.6428489256799356E-2</v>
      </c>
      <c r="O89" s="162">
        <v>2.8320862027113501E-2</v>
      </c>
      <c r="P89" s="163">
        <v>1.5360910709724276E-2</v>
      </c>
      <c r="Q89" s="137"/>
    </row>
    <row r="90" spans="1:17" x14ac:dyDescent="0.25">
      <c r="A90" s="159" t="s">
        <v>71</v>
      </c>
      <c r="B90" s="164">
        <v>0.74368778406198532</v>
      </c>
      <c r="C90" s="162">
        <v>0.59556178366095547</v>
      </c>
      <c r="D90" s="162">
        <v>0.36764668752856905</v>
      </c>
      <c r="E90" s="162">
        <v>0.22088504268314285</v>
      </c>
      <c r="F90" s="162">
        <v>1.1419525158799909E-2</v>
      </c>
      <c r="G90" s="162">
        <v>1.8904512537268679E-2</v>
      </c>
      <c r="H90" s="161">
        <v>0</v>
      </c>
      <c r="I90" s="161">
        <v>0</v>
      </c>
      <c r="J90" s="161">
        <v>0</v>
      </c>
      <c r="K90" s="161">
        <v>0</v>
      </c>
      <c r="L90" s="162">
        <v>0.75175021333695813</v>
      </c>
      <c r="M90" s="162">
        <v>0.63450108775523406</v>
      </c>
      <c r="N90" s="162">
        <v>0.48715560533971403</v>
      </c>
      <c r="O90" s="162">
        <v>0.339769596724597</v>
      </c>
      <c r="P90" s="163">
        <v>0.16864763066809135</v>
      </c>
      <c r="Q90" s="137"/>
    </row>
    <row r="91" spans="1:17" x14ac:dyDescent="0.25">
      <c r="A91" s="159" t="s">
        <v>72</v>
      </c>
      <c r="B91" s="164">
        <v>1.6505325649734767E-2</v>
      </c>
      <c r="C91" s="162">
        <v>2.1682316507780908E-2</v>
      </c>
      <c r="D91" s="162">
        <v>1.5298839770902732E-2</v>
      </c>
      <c r="E91" s="162">
        <v>7.3667105695814786E-3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2">
        <v>1.5777740163012283E-2</v>
      </c>
      <c r="M91" s="162">
        <v>2.6785576246453013E-2</v>
      </c>
      <c r="N91" s="162">
        <v>1.2361515652211861E-2</v>
      </c>
      <c r="O91" s="162">
        <v>1.2423721469509786E-2</v>
      </c>
      <c r="P91" s="163">
        <v>7.8780364460583948E-3</v>
      </c>
      <c r="Q91" s="137"/>
    </row>
    <row r="92" spans="1:17" x14ac:dyDescent="0.25">
      <c r="A92" s="159" t="s">
        <v>73</v>
      </c>
      <c r="B92" s="164">
        <v>4.9345490862177706E-3</v>
      </c>
      <c r="C92" s="162">
        <v>1.2442945053554954E-2</v>
      </c>
      <c r="D92" s="162">
        <v>1.4832086579191243E-2</v>
      </c>
      <c r="E92" s="162">
        <v>2.8892943548070281E-3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2">
        <v>1.2077934298020956E-3</v>
      </c>
      <c r="M92" s="162">
        <v>1.3372211400001055E-2</v>
      </c>
      <c r="N92" s="162">
        <v>1.4551260372376059E-2</v>
      </c>
      <c r="O92" s="162">
        <v>1.1259392704310747E-2</v>
      </c>
      <c r="P92" s="163">
        <v>2.8439254243211982E-3</v>
      </c>
      <c r="Q92" s="137"/>
    </row>
    <row r="93" spans="1:17" ht="24" x14ac:dyDescent="0.25">
      <c r="A93" s="159" t="s">
        <v>74</v>
      </c>
      <c r="B93" s="164">
        <v>7.0277161695470448E-4</v>
      </c>
      <c r="C93" s="162">
        <v>3.7805086289221137E-3</v>
      </c>
      <c r="D93" s="162">
        <v>4.7540433562831344E-3</v>
      </c>
      <c r="E93" s="162">
        <v>4.788871854503194E-3</v>
      </c>
      <c r="F93" s="162">
        <v>2.5769879432531211E-2</v>
      </c>
      <c r="G93" s="162">
        <v>1.6471671712853991E-2</v>
      </c>
      <c r="H93" s="162">
        <v>4.5287925069526537E-2</v>
      </c>
      <c r="I93" s="162">
        <v>3.5730117581273917E-2</v>
      </c>
      <c r="J93" s="162">
        <v>2.2912174522181517E-2</v>
      </c>
      <c r="K93" s="162">
        <v>2.1559656301936455E-2</v>
      </c>
      <c r="L93" s="162">
        <v>8.6937523356805891E-4</v>
      </c>
      <c r="M93" s="162">
        <v>2.8688782910091244E-3</v>
      </c>
      <c r="N93" s="162">
        <v>5.0256648412242777E-3</v>
      </c>
      <c r="O93" s="162">
        <v>2.6016742135847805E-3</v>
      </c>
      <c r="P93" s="163">
        <v>4.8172147755841917E-3</v>
      </c>
      <c r="Q93" s="137"/>
    </row>
    <row r="94" spans="1:17" ht="24" x14ac:dyDescent="0.25">
      <c r="A94" s="159" t="s">
        <v>75</v>
      </c>
      <c r="B94" s="164">
        <v>8.7249588826033203E-2</v>
      </c>
      <c r="C94" s="162">
        <v>3.1157659141975474E-2</v>
      </c>
      <c r="D94" s="162">
        <v>3.1523787595267784E-2</v>
      </c>
      <c r="E94" s="162">
        <v>2.8974755480159389E-2</v>
      </c>
      <c r="F94" s="162">
        <v>1.1696832999360655E-3</v>
      </c>
      <c r="G94" s="161">
        <v>0</v>
      </c>
      <c r="H94" s="161">
        <v>0</v>
      </c>
      <c r="I94" s="161">
        <v>0</v>
      </c>
      <c r="J94" s="161">
        <v>0</v>
      </c>
      <c r="K94" s="161">
        <v>0</v>
      </c>
      <c r="L94" s="162">
        <v>0.10122494353257595</v>
      </c>
      <c r="M94" s="162">
        <v>3.3974395871145743E-2</v>
      </c>
      <c r="N94" s="162">
        <v>2.4251838817980136E-2</v>
      </c>
      <c r="O94" s="162">
        <v>3.3538383145093102E-2</v>
      </c>
      <c r="P94" s="163">
        <v>2.9574729836519553E-2</v>
      </c>
      <c r="Q94" s="137"/>
    </row>
    <row r="95" spans="1:17" x14ac:dyDescent="0.25">
      <c r="A95" s="159" t="s">
        <v>76</v>
      </c>
      <c r="B95" s="160">
        <v>0</v>
      </c>
      <c r="C95" s="161">
        <v>0</v>
      </c>
      <c r="D95" s="161">
        <v>0</v>
      </c>
      <c r="E95" s="161">
        <v>0</v>
      </c>
      <c r="F95" s="162">
        <v>3.2775754277675714E-3</v>
      </c>
      <c r="G95" s="161">
        <v>0</v>
      </c>
      <c r="H95" s="161">
        <v>0</v>
      </c>
      <c r="I95" s="161">
        <v>0</v>
      </c>
      <c r="J95" s="161">
        <v>0</v>
      </c>
      <c r="K95" s="162">
        <v>1.6620759994896851E-2</v>
      </c>
      <c r="L95" s="161">
        <v>0</v>
      </c>
      <c r="M95" s="161">
        <v>0</v>
      </c>
      <c r="N95" s="161">
        <v>0</v>
      </c>
      <c r="O95" s="161">
        <v>0</v>
      </c>
      <c r="P95" s="165">
        <v>0</v>
      </c>
      <c r="Q95" s="137"/>
    </row>
    <row r="96" spans="1:17" x14ac:dyDescent="0.25">
      <c r="A96" s="159" t="s">
        <v>77</v>
      </c>
      <c r="B96" s="160">
        <v>0</v>
      </c>
      <c r="C96" s="161">
        <v>0</v>
      </c>
      <c r="D96" s="161">
        <v>0</v>
      </c>
      <c r="E96" s="161">
        <v>0</v>
      </c>
      <c r="F96" s="162">
        <v>5.0407032030271824E-3</v>
      </c>
      <c r="G96" s="161">
        <v>0</v>
      </c>
      <c r="H96" s="161">
        <v>0</v>
      </c>
      <c r="I96" s="161">
        <v>0</v>
      </c>
      <c r="J96" s="162">
        <v>1.0875383546486147E-2</v>
      </c>
      <c r="K96" s="162">
        <v>1.5124541131542336E-2</v>
      </c>
      <c r="L96" s="161">
        <v>0</v>
      </c>
      <c r="M96" s="161">
        <v>0</v>
      </c>
      <c r="N96" s="161">
        <v>0</v>
      </c>
      <c r="O96" s="161">
        <v>0</v>
      </c>
      <c r="P96" s="165">
        <v>0</v>
      </c>
      <c r="Q96" s="137"/>
    </row>
    <row r="97" spans="1:17" x14ac:dyDescent="0.25">
      <c r="A97" s="159" t="s">
        <v>78</v>
      </c>
      <c r="B97" s="164">
        <v>5.7996125573794844E-4</v>
      </c>
      <c r="C97" s="162">
        <v>1.4374525127248787E-3</v>
      </c>
      <c r="D97" s="161">
        <v>0</v>
      </c>
      <c r="E97" s="162">
        <v>6.4447782866986218E-4</v>
      </c>
      <c r="F97" s="162">
        <v>1.75025685651496E-3</v>
      </c>
      <c r="G97" s="162">
        <v>3.3210760801051444E-3</v>
      </c>
      <c r="H97" s="161">
        <v>0</v>
      </c>
      <c r="I97" s="162">
        <v>4.7990619506498048E-3</v>
      </c>
      <c r="J97" s="162">
        <v>3.2865368833894172E-3</v>
      </c>
      <c r="K97" s="161">
        <v>0</v>
      </c>
      <c r="L97" s="162">
        <v>3.5872532413335964E-4</v>
      </c>
      <c r="M97" s="162">
        <v>1.782485703819833E-3</v>
      </c>
      <c r="N97" s="162">
        <v>3.4648190366832994E-4</v>
      </c>
      <c r="O97" s="161">
        <v>0</v>
      </c>
      <c r="P97" s="163">
        <v>2.8191608965197861E-4</v>
      </c>
      <c r="Q97" s="137"/>
    </row>
    <row r="98" spans="1:17" ht="24" x14ac:dyDescent="0.25">
      <c r="A98" s="159" t="s">
        <v>79</v>
      </c>
      <c r="B98" s="160">
        <v>0</v>
      </c>
      <c r="C98" s="161">
        <v>0</v>
      </c>
      <c r="D98" s="161">
        <v>0</v>
      </c>
      <c r="E98" s="161">
        <v>0</v>
      </c>
      <c r="F98" s="162">
        <v>3.1280300769305963E-2</v>
      </c>
      <c r="G98" s="162">
        <v>2.7706033239769125E-3</v>
      </c>
      <c r="H98" s="161">
        <v>0</v>
      </c>
      <c r="I98" s="161">
        <v>0</v>
      </c>
      <c r="J98" s="162">
        <v>1.2931963735291841E-2</v>
      </c>
      <c r="K98" s="162">
        <v>0.1421364425610821</v>
      </c>
      <c r="L98" s="161">
        <v>0</v>
      </c>
      <c r="M98" s="161">
        <v>0</v>
      </c>
      <c r="N98" s="161">
        <v>0</v>
      </c>
      <c r="O98" s="161">
        <v>0</v>
      </c>
      <c r="P98" s="163">
        <v>3.7347115691010416E-4</v>
      </c>
      <c r="Q98" s="137"/>
    </row>
    <row r="99" spans="1:17" ht="24" x14ac:dyDescent="0.25">
      <c r="A99" s="159" t="s">
        <v>80</v>
      </c>
      <c r="B99" s="160">
        <v>0</v>
      </c>
      <c r="C99" s="161">
        <v>0</v>
      </c>
      <c r="D99" s="161">
        <v>0</v>
      </c>
      <c r="E99" s="162">
        <v>1.0948435348083258E-2</v>
      </c>
      <c r="F99" s="162">
        <v>0.10865752778124951</v>
      </c>
      <c r="G99" s="162">
        <v>2.3345642770802481E-2</v>
      </c>
      <c r="H99" s="162">
        <v>5.3723991955543726E-2</v>
      </c>
      <c r="I99" s="162">
        <v>7.7312992943205053E-2</v>
      </c>
      <c r="J99" s="162">
        <v>0.10151654941694395</v>
      </c>
      <c r="K99" s="162">
        <v>0.27371796153698347</v>
      </c>
      <c r="L99" s="161">
        <v>0</v>
      </c>
      <c r="M99" s="161">
        <v>0</v>
      </c>
      <c r="N99" s="161">
        <v>0</v>
      </c>
      <c r="O99" s="161">
        <v>0</v>
      </c>
      <c r="P99" s="163">
        <v>2.2406612188880095E-2</v>
      </c>
      <c r="Q99" s="137"/>
    </row>
    <row r="100" spans="1:17" ht="24" x14ac:dyDescent="0.25">
      <c r="A100" s="159" t="s">
        <v>81</v>
      </c>
      <c r="B100" s="160">
        <v>0</v>
      </c>
      <c r="C100" s="161">
        <v>0</v>
      </c>
      <c r="D100" s="161">
        <v>0</v>
      </c>
      <c r="E100" s="162">
        <v>1.8168350641035436E-2</v>
      </c>
      <c r="F100" s="162">
        <v>6.858113258545355E-2</v>
      </c>
      <c r="G100" s="162">
        <v>1.4454622257992732E-2</v>
      </c>
      <c r="H100" s="162">
        <v>3.2547448225258978E-2</v>
      </c>
      <c r="I100" s="162">
        <v>8.8472192742051675E-2</v>
      </c>
      <c r="J100" s="162">
        <v>2.941674445806167E-2</v>
      </c>
      <c r="K100" s="162">
        <v>0.11533548818979736</v>
      </c>
      <c r="L100" s="161">
        <v>0</v>
      </c>
      <c r="M100" s="161">
        <v>0</v>
      </c>
      <c r="N100" s="161">
        <v>0</v>
      </c>
      <c r="O100" s="161">
        <v>0</v>
      </c>
      <c r="P100" s="163">
        <v>4.213480299080577E-2</v>
      </c>
      <c r="Q100" s="137"/>
    </row>
    <row r="101" spans="1:17" ht="24" x14ac:dyDescent="0.25">
      <c r="A101" s="159" t="s">
        <v>82</v>
      </c>
      <c r="B101" s="160">
        <v>0</v>
      </c>
      <c r="C101" s="161">
        <v>0</v>
      </c>
      <c r="D101" s="161">
        <v>0</v>
      </c>
      <c r="E101" s="161">
        <v>0</v>
      </c>
      <c r="F101" s="162">
        <v>2.2982892910969064E-3</v>
      </c>
      <c r="G101" s="162">
        <v>6.1536443531360939E-3</v>
      </c>
      <c r="H101" s="162">
        <v>6.3244680970630214E-3</v>
      </c>
      <c r="I101" s="161">
        <v>0</v>
      </c>
      <c r="J101" s="161">
        <v>0</v>
      </c>
      <c r="K101" s="161">
        <v>0</v>
      </c>
      <c r="L101" s="161">
        <v>0</v>
      </c>
      <c r="M101" s="161">
        <v>0</v>
      </c>
      <c r="N101" s="161">
        <v>0</v>
      </c>
      <c r="O101" s="161">
        <v>0</v>
      </c>
      <c r="P101" s="165">
        <v>0</v>
      </c>
      <c r="Q101" s="137"/>
    </row>
    <row r="102" spans="1:17" x14ac:dyDescent="0.25">
      <c r="A102" s="159" t="s">
        <v>83</v>
      </c>
      <c r="B102" s="160">
        <v>0</v>
      </c>
      <c r="C102" s="161">
        <v>0</v>
      </c>
      <c r="D102" s="161">
        <v>0</v>
      </c>
      <c r="E102" s="162">
        <v>4.3007746836496623E-3</v>
      </c>
      <c r="F102" s="162">
        <v>2.9154041114925162E-2</v>
      </c>
      <c r="G102" s="162">
        <v>2.2162438011668745E-2</v>
      </c>
      <c r="H102" s="161">
        <v>0</v>
      </c>
      <c r="I102" s="162">
        <v>9.305081893236751E-2</v>
      </c>
      <c r="J102" s="162">
        <v>2.6743431015336053E-2</v>
      </c>
      <c r="K102" s="162">
        <v>3.250633629582083E-2</v>
      </c>
      <c r="L102" s="161">
        <v>0</v>
      </c>
      <c r="M102" s="161">
        <v>0</v>
      </c>
      <c r="N102" s="161">
        <v>0</v>
      </c>
      <c r="O102" s="161">
        <v>0</v>
      </c>
      <c r="P102" s="165">
        <v>0</v>
      </c>
      <c r="Q102" s="137"/>
    </row>
    <row r="103" spans="1:17" x14ac:dyDescent="0.25">
      <c r="A103" s="159" t="s">
        <v>84</v>
      </c>
      <c r="B103" s="160">
        <v>0</v>
      </c>
      <c r="C103" s="161">
        <v>0</v>
      </c>
      <c r="D103" s="162">
        <v>3.5023246893132361E-3</v>
      </c>
      <c r="E103" s="162">
        <v>0.13343679364741595</v>
      </c>
      <c r="F103" s="162">
        <v>0.20711565695695622</v>
      </c>
      <c r="G103" s="162">
        <v>9.2023912162181018E-2</v>
      </c>
      <c r="H103" s="162">
        <v>0.18804873665621258</v>
      </c>
      <c r="I103" s="162">
        <v>0.21847515805380885</v>
      </c>
      <c r="J103" s="162">
        <v>0.2664139710922237</v>
      </c>
      <c r="K103" s="162">
        <v>0.16273864044447367</v>
      </c>
      <c r="L103" s="161">
        <v>0</v>
      </c>
      <c r="M103" s="161">
        <v>0</v>
      </c>
      <c r="N103" s="161">
        <v>0</v>
      </c>
      <c r="O103" s="162">
        <v>2.1290733028789869E-2</v>
      </c>
      <c r="P103" s="163">
        <v>0.19036735291207246</v>
      </c>
      <c r="Q103" s="137"/>
    </row>
    <row r="104" spans="1:17" x14ac:dyDescent="0.25">
      <c r="A104" s="159" t="s">
        <v>85</v>
      </c>
      <c r="B104" s="164">
        <v>2.9429650716867635E-4</v>
      </c>
      <c r="C104" s="162">
        <v>1.4610422979659478E-3</v>
      </c>
      <c r="D104" s="162">
        <v>2.5859285078905878E-2</v>
      </c>
      <c r="E104" s="162">
        <v>1.7673839016190164E-2</v>
      </c>
      <c r="F104" s="162">
        <v>1.2424356441675477E-2</v>
      </c>
      <c r="G104" s="162">
        <v>2.3287447749449554E-2</v>
      </c>
      <c r="H104" s="162">
        <v>2.035980592317399E-2</v>
      </c>
      <c r="I104" s="161">
        <v>0</v>
      </c>
      <c r="J104" s="162">
        <v>9.5777408415682504E-3</v>
      </c>
      <c r="K104" s="162">
        <v>1.4319199269435018E-3</v>
      </c>
      <c r="L104" s="161">
        <v>0</v>
      </c>
      <c r="M104" s="162">
        <v>3.6180300771629641E-4</v>
      </c>
      <c r="N104" s="162">
        <v>1.012743210219307E-2</v>
      </c>
      <c r="O104" s="162">
        <v>2.9114311002350988E-2</v>
      </c>
      <c r="P104" s="163">
        <v>1.9406200108426259E-2</v>
      </c>
      <c r="Q104" s="137"/>
    </row>
    <row r="105" spans="1:17" x14ac:dyDescent="0.25">
      <c r="A105" s="159" t="s">
        <v>86</v>
      </c>
      <c r="B105" s="160">
        <v>0</v>
      </c>
      <c r="C105" s="161">
        <v>0</v>
      </c>
      <c r="D105" s="161">
        <v>0</v>
      </c>
      <c r="E105" s="162">
        <v>2.2871934717929366E-3</v>
      </c>
      <c r="F105" s="162">
        <v>2.373747806452841E-3</v>
      </c>
      <c r="G105" s="162">
        <v>1.1786198363753542E-2</v>
      </c>
      <c r="H105" s="161">
        <v>0</v>
      </c>
      <c r="I105" s="161">
        <v>0</v>
      </c>
      <c r="J105" s="161">
        <v>0</v>
      </c>
      <c r="K105" s="161">
        <v>0</v>
      </c>
      <c r="L105" s="161">
        <v>0</v>
      </c>
      <c r="M105" s="161">
        <v>0</v>
      </c>
      <c r="N105" s="161">
        <v>0</v>
      </c>
      <c r="O105" s="161">
        <v>0</v>
      </c>
      <c r="P105" s="163">
        <v>3.0938373052306089E-3</v>
      </c>
      <c r="Q105" s="137"/>
    </row>
    <row r="106" spans="1:17" x14ac:dyDescent="0.25">
      <c r="A106" s="159" t="s">
        <v>87</v>
      </c>
      <c r="B106" s="160">
        <v>0</v>
      </c>
      <c r="C106" s="161">
        <v>0</v>
      </c>
      <c r="D106" s="162">
        <v>1.3554973201036719E-3</v>
      </c>
      <c r="E106" s="162">
        <v>2.2543259569722304E-3</v>
      </c>
      <c r="F106" s="161">
        <v>0</v>
      </c>
      <c r="G106" s="161">
        <v>0</v>
      </c>
      <c r="H106" s="161">
        <v>0</v>
      </c>
      <c r="I106" s="161">
        <v>0</v>
      </c>
      <c r="J106" s="161">
        <v>0</v>
      </c>
      <c r="K106" s="161">
        <v>0</v>
      </c>
      <c r="L106" s="161">
        <v>0</v>
      </c>
      <c r="M106" s="161">
        <v>0</v>
      </c>
      <c r="N106" s="161">
        <v>0</v>
      </c>
      <c r="O106" s="162">
        <v>1.7037198509227273E-3</v>
      </c>
      <c r="P106" s="163">
        <v>2.8274358182147144E-3</v>
      </c>
      <c r="Q106" s="137"/>
    </row>
    <row r="107" spans="1:17" x14ac:dyDescent="0.25">
      <c r="A107" s="159" t="s">
        <v>88</v>
      </c>
      <c r="B107" s="164">
        <v>0.99804910588299389</v>
      </c>
      <c r="C107" s="162">
        <v>0.99024684919926298</v>
      </c>
      <c r="D107" s="162">
        <v>0.92225275336351353</v>
      </c>
      <c r="E107" s="162">
        <v>0.57302742893461533</v>
      </c>
      <c r="F107" s="162">
        <v>8.8189611318170005E-2</v>
      </c>
      <c r="G107" s="162">
        <v>0.32808510666463664</v>
      </c>
      <c r="H107" s="162">
        <v>0.13245818500001594</v>
      </c>
      <c r="I107" s="162">
        <v>1.3358919507090847E-2</v>
      </c>
      <c r="J107" s="162">
        <v>2.7338719196674864E-3</v>
      </c>
      <c r="K107" s="161">
        <v>0</v>
      </c>
      <c r="L107" s="162">
        <v>0.99795067857148057</v>
      </c>
      <c r="M107" s="162">
        <v>0.99358721880659662</v>
      </c>
      <c r="N107" s="162">
        <v>0.97561314569855551</v>
      </c>
      <c r="O107" s="162">
        <v>0.8548236961347454</v>
      </c>
      <c r="P107" s="163">
        <v>0.46484051262359632</v>
      </c>
      <c r="Q107" s="137"/>
    </row>
    <row r="108" spans="1:17" x14ac:dyDescent="0.25">
      <c r="A108" s="159" t="s">
        <v>89</v>
      </c>
      <c r="B108" s="160">
        <v>0</v>
      </c>
      <c r="C108" s="161">
        <v>0</v>
      </c>
      <c r="D108" s="161">
        <v>0</v>
      </c>
      <c r="E108" s="161">
        <v>0</v>
      </c>
      <c r="F108" s="162">
        <v>1.8125983203168316E-3</v>
      </c>
      <c r="G108" s="161">
        <v>0</v>
      </c>
      <c r="H108" s="161">
        <v>0</v>
      </c>
      <c r="I108" s="161">
        <v>0</v>
      </c>
      <c r="J108" s="161">
        <v>0</v>
      </c>
      <c r="K108" s="162">
        <v>9.1917828629986265E-3</v>
      </c>
      <c r="L108" s="161">
        <v>0</v>
      </c>
      <c r="M108" s="161">
        <v>0</v>
      </c>
      <c r="N108" s="161">
        <v>0</v>
      </c>
      <c r="O108" s="161">
        <v>0</v>
      </c>
      <c r="P108" s="165">
        <v>0</v>
      </c>
      <c r="Q108" s="137"/>
    </row>
    <row r="109" spans="1:17" ht="24" x14ac:dyDescent="0.25">
      <c r="A109" s="159" t="s">
        <v>90</v>
      </c>
      <c r="B109" s="160">
        <v>0</v>
      </c>
      <c r="C109" s="161">
        <v>0</v>
      </c>
      <c r="D109" s="161">
        <v>0</v>
      </c>
      <c r="E109" s="162">
        <v>7.397072839703682E-4</v>
      </c>
      <c r="F109" s="162">
        <v>9.651617677848702E-3</v>
      </c>
      <c r="G109" s="162">
        <v>3.8118055544963656E-3</v>
      </c>
      <c r="H109" s="162">
        <v>1.4624380466485242E-3</v>
      </c>
      <c r="I109" s="162">
        <v>1.1978738486199177E-2</v>
      </c>
      <c r="J109" s="162">
        <v>2.5271530057768107E-2</v>
      </c>
      <c r="K109" s="162">
        <v>1.1799756880581659E-2</v>
      </c>
      <c r="L109" s="161">
        <v>0</v>
      </c>
      <c r="M109" s="161">
        <v>0</v>
      </c>
      <c r="N109" s="161">
        <v>0</v>
      </c>
      <c r="O109" s="161">
        <v>0</v>
      </c>
      <c r="P109" s="165">
        <v>0</v>
      </c>
      <c r="Q109" s="137"/>
    </row>
    <row r="110" spans="1:17" ht="24" x14ac:dyDescent="0.25">
      <c r="A110" s="159" t="s">
        <v>91</v>
      </c>
      <c r="B110" s="160">
        <v>0</v>
      </c>
      <c r="C110" s="161">
        <v>0</v>
      </c>
      <c r="D110" s="161">
        <v>0</v>
      </c>
      <c r="E110" s="162">
        <v>3.0185037742013988E-3</v>
      </c>
      <c r="F110" s="162">
        <v>5.0027361961027646E-2</v>
      </c>
      <c r="G110" s="162">
        <v>2.9611861194024747E-2</v>
      </c>
      <c r="H110" s="162">
        <v>4.8078143239733348E-2</v>
      </c>
      <c r="I110" s="162">
        <v>4.3092719486575518E-2</v>
      </c>
      <c r="J110" s="162">
        <v>4.4845508697567114E-2</v>
      </c>
      <c r="K110" s="162">
        <v>7.1777621629706523E-2</v>
      </c>
      <c r="L110" s="161">
        <v>0</v>
      </c>
      <c r="M110" s="161">
        <v>0</v>
      </c>
      <c r="N110" s="161">
        <v>0</v>
      </c>
      <c r="O110" s="161">
        <v>0</v>
      </c>
      <c r="P110" s="163">
        <v>1.0213284628772044E-2</v>
      </c>
      <c r="Q110" s="137"/>
    </row>
    <row r="111" spans="1:17" ht="24" x14ac:dyDescent="0.25">
      <c r="A111" s="159" t="s">
        <v>92</v>
      </c>
      <c r="B111" s="160">
        <v>0</v>
      </c>
      <c r="C111" s="161">
        <v>0</v>
      </c>
      <c r="D111" s="161">
        <v>0</v>
      </c>
      <c r="E111" s="162">
        <v>9.8910757691958867E-3</v>
      </c>
      <c r="F111" s="162">
        <v>3.9688677980944713E-2</v>
      </c>
      <c r="G111" s="162">
        <v>6.7358673828071175E-2</v>
      </c>
      <c r="H111" s="162">
        <v>9.7498133398891587E-2</v>
      </c>
      <c r="I111" s="162">
        <v>1.4822593951650845E-2</v>
      </c>
      <c r="J111" s="162">
        <v>4.6863617243982858E-2</v>
      </c>
      <c r="K111" s="162">
        <v>6.6684706559837249E-3</v>
      </c>
      <c r="L111" s="161">
        <v>0</v>
      </c>
      <c r="M111" s="161">
        <v>0</v>
      </c>
      <c r="N111" s="161">
        <v>0</v>
      </c>
      <c r="O111" s="161">
        <v>0</v>
      </c>
      <c r="P111" s="163">
        <v>7.7057115869999327E-3</v>
      </c>
      <c r="Q111" s="137"/>
    </row>
    <row r="112" spans="1:17" ht="24" x14ac:dyDescent="0.25">
      <c r="A112" s="159" t="s">
        <v>93</v>
      </c>
      <c r="B112" s="160">
        <v>0</v>
      </c>
      <c r="C112" s="161">
        <v>0</v>
      </c>
      <c r="D112" s="161">
        <v>0</v>
      </c>
      <c r="E112" s="162">
        <v>1.7271456285217375E-3</v>
      </c>
      <c r="F112" s="162">
        <v>1.1491446455484534E-3</v>
      </c>
      <c r="G112" s="161">
        <v>0</v>
      </c>
      <c r="H112" s="162">
        <v>6.3244680970630214E-3</v>
      </c>
      <c r="I112" s="161">
        <v>0</v>
      </c>
      <c r="J112" s="161">
        <v>0</v>
      </c>
      <c r="K112" s="161">
        <v>0</v>
      </c>
      <c r="L112" s="161">
        <v>0</v>
      </c>
      <c r="M112" s="161">
        <v>0</v>
      </c>
      <c r="N112" s="161">
        <v>0</v>
      </c>
      <c r="O112" s="161">
        <v>0</v>
      </c>
      <c r="P112" s="163">
        <v>2.1662321716395313E-3</v>
      </c>
      <c r="Q112" s="137"/>
    </row>
    <row r="113" spans="1:17" ht="24" x14ac:dyDescent="0.25">
      <c r="A113" s="159" t="s">
        <v>94</v>
      </c>
      <c r="B113" s="160">
        <v>0</v>
      </c>
      <c r="C113" s="161">
        <v>0</v>
      </c>
      <c r="D113" s="161">
        <v>0</v>
      </c>
      <c r="E113" s="162">
        <v>4.0429824352647744E-3</v>
      </c>
      <c r="F113" s="162">
        <v>3.028393151092109E-2</v>
      </c>
      <c r="G113" s="162">
        <v>3.6413737420851973E-2</v>
      </c>
      <c r="H113" s="162">
        <v>1.8853321887449322E-2</v>
      </c>
      <c r="I113" s="162">
        <v>3.9797743883487412E-2</v>
      </c>
      <c r="J113" s="162">
        <v>2.6873027178267339E-2</v>
      </c>
      <c r="K113" s="162">
        <v>2.5940590235457896E-2</v>
      </c>
      <c r="L113" s="161">
        <v>0</v>
      </c>
      <c r="M113" s="161">
        <v>0</v>
      </c>
      <c r="N113" s="161">
        <v>0</v>
      </c>
      <c r="O113" s="161">
        <v>0</v>
      </c>
      <c r="P113" s="163">
        <v>8.061122765834712E-3</v>
      </c>
      <c r="Q113" s="137"/>
    </row>
    <row r="114" spans="1:17" x14ac:dyDescent="0.25">
      <c r="A114" s="159" t="s">
        <v>95</v>
      </c>
      <c r="B114" s="160">
        <v>0</v>
      </c>
      <c r="C114" s="162">
        <v>1.842789696007004E-3</v>
      </c>
      <c r="D114" s="162">
        <v>2.0641151888675043E-2</v>
      </c>
      <c r="E114" s="162">
        <v>0.1853929048474568</v>
      </c>
      <c r="F114" s="162">
        <v>0.29350711547864528</v>
      </c>
      <c r="G114" s="162">
        <v>0.30605698743580911</v>
      </c>
      <c r="H114" s="162">
        <v>0.36724288079934425</v>
      </c>
      <c r="I114" s="162">
        <v>0.36873247865448355</v>
      </c>
      <c r="J114" s="162">
        <v>0.38462678735820244</v>
      </c>
      <c r="K114" s="162">
        <v>0.13245317098977405</v>
      </c>
      <c r="L114" s="161">
        <v>0</v>
      </c>
      <c r="M114" s="162">
        <v>2.1268073975367835E-3</v>
      </c>
      <c r="N114" s="162">
        <v>5.4441565793650554E-3</v>
      </c>
      <c r="O114" s="162">
        <v>5.4602145589933732E-2</v>
      </c>
      <c r="P114" s="163">
        <v>0.19626549491870274</v>
      </c>
      <c r="Q114" s="137"/>
    </row>
    <row r="115" spans="1:17" ht="24" x14ac:dyDescent="0.25">
      <c r="A115" s="159" t="s">
        <v>96</v>
      </c>
      <c r="B115" s="164">
        <v>1.6565976098372921E-3</v>
      </c>
      <c r="C115" s="162">
        <v>3.1645746990843866E-3</v>
      </c>
      <c r="D115" s="162">
        <v>2.5895313735663193E-2</v>
      </c>
      <c r="E115" s="162">
        <v>2.8728244092877865E-2</v>
      </c>
      <c r="F115" s="162">
        <v>2.3301044825284903E-2</v>
      </c>
      <c r="G115" s="162">
        <v>1.8991330231076138E-2</v>
      </c>
      <c r="H115" s="162">
        <v>2.7077978673601719E-2</v>
      </c>
      <c r="I115" s="162">
        <v>3.090564335907944E-2</v>
      </c>
      <c r="J115" s="162">
        <v>2.2185256985118987E-2</v>
      </c>
      <c r="K115" s="162">
        <v>1.1746800326697678E-2</v>
      </c>
      <c r="L115" s="162">
        <v>2.0493214285195105E-3</v>
      </c>
      <c r="M115" s="162">
        <v>1.8875784969909978E-3</v>
      </c>
      <c r="N115" s="162">
        <v>6.8358882466915544E-3</v>
      </c>
      <c r="O115" s="162">
        <v>3.7664702457613941E-2</v>
      </c>
      <c r="P115" s="163">
        <v>2.819350573919056E-2</v>
      </c>
      <c r="Q115" s="137"/>
    </row>
    <row r="116" spans="1:17" ht="24" x14ac:dyDescent="0.25">
      <c r="A116" s="159" t="s">
        <v>97</v>
      </c>
      <c r="B116" s="160">
        <v>0</v>
      </c>
      <c r="C116" s="161">
        <v>0</v>
      </c>
      <c r="D116" s="162">
        <v>4.936739238249919E-4</v>
      </c>
      <c r="E116" s="161">
        <v>0</v>
      </c>
      <c r="F116" s="161">
        <v>0</v>
      </c>
      <c r="G116" s="162">
        <v>2.770603323976913E-3</v>
      </c>
      <c r="H116" s="161">
        <v>0</v>
      </c>
      <c r="I116" s="161">
        <v>0</v>
      </c>
      <c r="J116" s="161">
        <v>0</v>
      </c>
      <c r="K116" s="161">
        <v>0</v>
      </c>
      <c r="L116" s="161">
        <v>0</v>
      </c>
      <c r="M116" s="161">
        <v>0</v>
      </c>
      <c r="N116" s="161">
        <v>0</v>
      </c>
      <c r="O116" s="161">
        <v>0</v>
      </c>
      <c r="P116" s="165">
        <v>0</v>
      </c>
      <c r="Q116" s="137"/>
    </row>
    <row r="117" spans="1:17" x14ac:dyDescent="0.25">
      <c r="A117" s="159" t="s">
        <v>98</v>
      </c>
      <c r="B117" s="160">
        <v>0</v>
      </c>
      <c r="C117" s="162">
        <v>3.284744107679653E-3</v>
      </c>
      <c r="D117" s="161">
        <v>0</v>
      </c>
      <c r="E117" s="161">
        <v>0</v>
      </c>
      <c r="F117" s="162">
        <v>5.0384353417703141E-4</v>
      </c>
      <c r="G117" s="161">
        <v>0</v>
      </c>
      <c r="H117" s="161">
        <v>0</v>
      </c>
      <c r="I117" s="161">
        <v>0</v>
      </c>
      <c r="J117" s="161">
        <v>0</v>
      </c>
      <c r="K117" s="162">
        <v>2.5550174636990485E-3</v>
      </c>
      <c r="L117" s="161">
        <v>0</v>
      </c>
      <c r="M117" s="162">
        <v>2.0365922911590537E-3</v>
      </c>
      <c r="N117" s="162">
        <v>1.9793773731953583E-3</v>
      </c>
      <c r="O117" s="161">
        <v>0</v>
      </c>
      <c r="P117" s="165">
        <v>0</v>
      </c>
      <c r="Q117" s="137"/>
    </row>
    <row r="118" spans="1:17" x14ac:dyDescent="0.25">
      <c r="A118" s="159" t="s">
        <v>99</v>
      </c>
      <c r="B118" s="160">
        <v>0</v>
      </c>
      <c r="C118" s="161">
        <v>0</v>
      </c>
      <c r="D118" s="161">
        <v>0</v>
      </c>
      <c r="E118" s="162">
        <v>4.3622944687560115E-3</v>
      </c>
      <c r="F118" s="161">
        <v>0</v>
      </c>
      <c r="G118" s="162">
        <v>1.0915385354095643E-2</v>
      </c>
      <c r="H118" s="161">
        <v>0</v>
      </c>
      <c r="I118" s="161">
        <v>0</v>
      </c>
      <c r="J118" s="161">
        <v>0</v>
      </c>
      <c r="K118" s="161">
        <v>0</v>
      </c>
      <c r="L118" s="161">
        <v>0</v>
      </c>
      <c r="M118" s="161">
        <v>0</v>
      </c>
      <c r="N118" s="161">
        <v>0</v>
      </c>
      <c r="O118" s="162">
        <v>8.0069193564328417E-4</v>
      </c>
      <c r="P118" s="163">
        <v>1.9444230847240182E-3</v>
      </c>
      <c r="Q118" s="137"/>
    </row>
    <row r="119" spans="1:17" x14ac:dyDescent="0.25">
      <c r="A119" s="159" t="s">
        <v>100</v>
      </c>
      <c r="B119" s="160">
        <v>0</v>
      </c>
      <c r="C119" s="161">
        <v>0</v>
      </c>
      <c r="D119" s="161">
        <v>0</v>
      </c>
      <c r="E119" s="161">
        <v>0</v>
      </c>
      <c r="F119" s="162">
        <v>1.0927189676981973E-3</v>
      </c>
      <c r="G119" s="161">
        <v>0</v>
      </c>
      <c r="H119" s="161">
        <v>0</v>
      </c>
      <c r="I119" s="161">
        <v>0</v>
      </c>
      <c r="J119" s="161">
        <v>0</v>
      </c>
      <c r="K119" s="162">
        <v>5.5412362291089963E-3</v>
      </c>
      <c r="L119" s="161">
        <v>0</v>
      </c>
      <c r="M119" s="161">
        <v>0</v>
      </c>
      <c r="N119" s="161">
        <v>0</v>
      </c>
      <c r="O119" s="161">
        <v>0</v>
      </c>
      <c r="P119" s="165">
        <v>0</v>
      </c>
      <c r="Q119" s="137"/>
    </row>
    <row r="120" spans="1:17" ht="24" x14ac:dyDescent="0.25">
      <c r="A120" s="159" t="s">
        <v>101</v>
      </c>
      <c r="B120" s="160">
        <v>0</v>
      </c>
      <c r="C120" s="161">
        <v>0</v>
      </c>
      <c r="D120" s="161">
        <v>0</v>
      </c>
      <c r="E120" s="162">
        <v>8.7195360052712463E-4</v>
      </c>
      <c r="F120" s="162">
        <v>0.24518524214803231</v>
      </c>
      <c r="G120" s="161">
        <v>0</v>
      </c>
      <c r="H120" s="162">
        <v>1.8558226774495538E-2</v>
      </c>
      <c r="I120" s="162">
        <v>5.5295694544699639E-2</v>
      </c>
      <c r="J120" s="162">
        <v>0.27884731417276676</v>
      </c>
      <c r="K120" s="162">
        <v>0.82439400160089482</v>
      </c>
      <c r="L120" s="161">
        <v>0</v>
      </c>
      <c r="M120" s="161">
        <v>0</v>
      </c>
      <c r="N120" s="161">
        <v>0</v>
      </c>
      <c r="O120" s="161">
        <v>0</v>
      </c>
      <c r="P120" s="163">
        <v>2.1901082695545502E-2</v>
      </c>
      <c r="Q120" s="137"/>
    </row>
    <row r="121" spans="1:17" x14ac:dyDescent="0.25">
      <c r="A121" s="159" t="s">
        <v>102</v>
      </c>
      <c r="B121" s="160">
        <v>0</v>
      </c>
      <c r="C121" s="161">
        <v>0</v>
      </c>
      <c r="D121" s="161">
        <v>0</v>
      </c>
      <c r="E121" s="161">
        <v>0</v>
      </c>
      <c r="F121" s="162">
        <v>6.4023023808997444E-3</v>
      </c>
      <c r="G121" s="161">
        <v>0</v>
      </c>
      <c r="H121" s="161">
        <v>0</v>
      </c>
      <c r="I121" s="162">
        <v>9.1800346262985492E-4</v>
      </c>
      <c r="J121" s="162">
        <v>1.7895362175926119E-2</v>
      </c>
      <c r="K121" s="161">
        <v>0</v>
      </c>
      <c r="L121" s="161">
        <v>0</v>
      </c>
      <c r="M121" s="161">
        <v>0</v>
      </c>
      <c r="N121" s="161">
        <v>0</v>
      </c>
      <c r="O121" s="161">
        <v>0</v>
      </c>
      <c r="P121" s="163">
        <v>3.7030085467753548E-3</v>
      </c>
      <c r="Q121" s="137"/>
    </row>
    <row r="122" spans="1:17" x14ac:dyDescent="0.25">
      <c r="A122" s="159" t="s">
        <v>103</v>
      </c>
      <c r="B122" s="160">
        <v>0</v>
      </c>
      <c r="C122" s="161">
        <v>0</v>
      </c>
      <c r="D122" s="161">
        <v>0</v>
      </c>
      <c r="E122" s="162">
        <v>1.9578660440923998E-4</v>
      </c>
      <c r="F122" s="162">
        <v>5.3304445123176572E-3</v>
      </c>
      <c r="G122" s="161">
        <v>0</v>
      </c>
      <c r="H122" s="161">
        <v>0</v>
      </c>
      <c r="I122" s="162">
        <v>5.4452734487111928E-3</v>
      </c>
      <c r="J122" s="162">
        <v>1.6935007981474355E-2</v>
      </c>
      <c r="K122" s="162">
        <v>5.5309893866530655E-3</v>
      </c>
      <c r="L122" s="161">
        <v>0</v>
      </c>
      <c r="M122" s="161">
        <v>0</v>
      </c>
      <c r="N122" s="161">
        <v>0</v>
      </c>
      <c r="O122" s="161">
        <v>0</v>
      </c>
      <c r="P122" s="163">
        <v>2.4556078783603315E-4</v>
      </c>
      <c r="Q122" s="137"/>
    </row>
    <row r="123" spans="1:17" x14ac:dyDescent="0.25">
      <c r="A123" s="159" t="s">
        <v>104</v>
      </c>
      <c r="B123" s="160">
        <v>0</v>
      </c>
      <c r="C123" s="161">
        <v>0</v>
      </c>
      <c r="D123" s="161">
        <v>0</v>
      </c>
      <c r="E123" s="161">
        <v>0</v>
      </c>
      <c r="F123" s="162">
        <v>1.3059441429233327E-3</v>
      </c>
      <c r="G123" s="161">
        <v>0</v>
      </c>
      <c r="H123" s="162">
        <v>1.5540674276302391E-3</v>
      </c>
      <c r="I123" s="161">
        <v>0</v>
      </c>
      <c r="J123" s="162">
        <v>5.408542717357843E-3</v>
      </c>
      <c r="K123" s="161">
        <v>0</v>
      </c>
      <c r="L123" s="161">
        <v>0</v>
      </c>
      <c r="M123" s="161">
        <v>0</v>
      </c>
      <c r="N123" s="161">
        <v>0</v>
      </c>
      <c r="O123" s="161">
        <v>0</v>
      </c>
      <c r="P123" s="165">
        <v>0</v>
      </c>
      <c r="Q123" s="137"/>
    </row>
    <row r="124" spans="1:17" ht="24" x14ac:dyDescent="0.25">
      <c r="A124" s="159" t="s">
        <v>105</v>
      </c>
      <c r="B124" s="164">
        <v>2.2391188080785194E-2</v>
      </c>
      <c r="C124" s="162">
        <v>1.8977375466716094E-2</v>
      </c>
      <c r="D124" s="162">
        <v>5.1515961138494493E-2</v>
      </c>
      <c r="E124" s="162">
        <v>0.13327719291805892</v>
      </c>
      <c r="F124" s="162">
        <v>0.26051066390656963</v>
      </c>
      <c r="G124" s="162">
        <v>0.12999456065622292</v>
      </c>
      <c r="H124" s="162">
        <v>0.32364116704006574</v>
      </c>
      <c r="I124" s="162">
        <v>0.35956667444777257</v>
      </c>
      <c r="J124" s="162">
        <v>0.34718943241344585</v>
      </c>
      <c r="K124" s="162">
        <v>9.6910526310367659E-2</v>
      </c>
      <c r="L124" s="162">
        <v>2.3263371742422531E-2</v>
      </c>
      <c r="M124" s="162">
        <v>1.9636120954976358E-2</v>
      </c>
      <c r="N124" s="162">
        <v>2.0095869507032342E-2</v>
      </c>
      <c r="O124" s="162">
        <v>8.1823330555374274E-2</v>
      </c>
      <c r="P124" s="163">
        <v>0.16672354677214135</v>
      </c>
      <c r="Q124" s="137"/>
    </row>
    <row r="125" spans="1:17" ht="24" x14ac:dyDescent="0.25">
      <c r="A125" s="159" t="s">
        <v>106</v>
      </c>
      <c r="B125" s="164">
        <v>2.2311397962735202E-3</v>
      </c>
      <c r="C125" s="162">
        <v>1.8102783223579704E-2</v>
      </c>
      <c r="D125" s="162">
        <v>4.3436890470718477E-2</v>
      </c>
      <c r="E125" s="162">
        <v>8.9302961098822811E-2</v>
      </c>
      <c r="F125" s="162">
        <v>9.6082022148657575E-2</v>
      </c>
      <c r="G125" s="162">
        <v>0.13485160312722114</v>
      </c>
      <c r="H125" s="162">
        <v>0.10936584186815566</v>
      </c>
      <c r="I125" s="162">
        <v>0.10699426593274201</v>
      </c>
      <c r="J125" s="162">
        <v>8.0134113940033252E-2</v>
      </c>
      <c r="K125" s="162">
        <v>2.6398275264558894E-2</v>
      </c>
      <c r="L125" s="162">
        <v>2.7905225760364264E-4</v>
      </c>
      <c r="M125" s="162">
        <v>8.5523224154890175E-3</v>
      </c>
      <c r="N125" s="162">
        <v>2.5810257450598787E-2</v>
      </c>
      <c r="O125" s="162">
        <v>6.966421883049162E-2</v>
      </c>
      <c r="P125" s="163">
        <v>9.7934727896766938E-2</v>
      </c>
      <c r="Q125" s="137"/>
    </row>
    <row r="126" spans="1:17" x14ac:dyDescent="0.25">
      <c r="A126" s="159" t="s">
        <v>107</v>
      </c>
      <c r="B126" s="164">
        <v>0.97309107072543288</v>
      </c>
      <c r="C126" s="162">
        <v>0.95578291140155547</v>
      </c>
      <c r="D126" s="162">
        <v>0.89154508237637908</v>
      </c>
      <c r="E126" s="162">
        <v>0.75595838971953544</v>
      </c>
      <c r="F126" s="162">
        <v>0.35367865953509636</v>
      </c>
      <c r="G126" s="162">
        <v>0.70133193272365446</v>
      </c>
      <c r="H126" s="162">
        <v>0.5366113976065624</v>
      </c>
      <c r="I126" s="162">
        <v>0.44450489859004838</v>
      </c>
      <c r="J126" s="162">
        <v>0.19413590396751115</v>
      </c>
      <c r="K126" s="162">
        <v>3.1189475328582017E-2</v>
      </c>
      <c r="L126" s="162">
        <v>0.97532555864756787</v>
      </c>
      <c r="M126" s="162">
        <v>0.96812531100730426</v>
      </c>
      <c r="N126" s="162">
        <v>0.94261084550630991</v>
      </c>
      <c r="O126" s="162">
        <v>0.82659315907017228</v>
      </c>
      <c r="P126" s="163">
        <v>0.68974890302758851</v>
      </c>
      <c r="Q126" s="137"/>
    </row>
    <row r="127" spans="1:17" ht="24" x14ac:dyDescent="0.25">
      <c r="A127" s="159" t="s">
        <v>108</v>
      </c>
      <c r="B127" s="164">
        <v>2.2866013975083883E-3</v>
      </c>
      <c r="C127" s="162">
        <v>7.1369299081485704E-3</v>
      </c>
      <c r="D127" s="162">
        <v>1.3502066014408055E-2</v>
      </c>
      <c r="E127" s="162">
        <v>1.6391459765798651E-2</v>
      </c>
      <c r="F127" s="162">
        <v>2.162788342853068E-2</v>
      </c>
      <c r="G127" s="162">
        <v>3.3821903492901352E-2</v>
      </c>
      <c r="H127" s="162">
        <v>1.0269299283090293E-2</v>
      </c>
      <c r="I127" s="162">
        <v>2.7275189573396461E-2</v>
      </c>
      <c r="J127" s="162">
        <v>3.5068889796770676E-2</v>
      </c>
      <c r="K127" s="162">
        <v>7.7456100142347575E-3</v>
      </c>
      <c r="L127" s="162">
        <v>1.1320173524060006E-3</v>
      </c>
      <c r="M127" s="162">
        <v>3.6862456222307338E-3</v>
      </c>
      <c r="N127" s="162">
        <v>1.1483027536058845E-2</v>
      </c>
      <c r="O127" s="162">
        <v>1.8753310924902018E-2</v>
      </c>
      <c r="P127" s="163">
        <v>1.3318805165242819E-2</v>
      </c>
      <c r="Q127" s="137"/>
    </row>
    <row r="128" spans="1:17" x14ac:dyDescent="0.25">
      <c r="A128" s="159" t="s">
        <v>109</v>
      </c>
      <c r="B128" s="160">
        <v>0</v>
      </c>
      <c r="C128" s="161">
        <v>0</v>
      </c>
      <c r="D128" s="161">
        <v>0</v>
      </c>
      <c r="E128" s="162">
        <v>4.0022562928476993E-3</v>
      </c>
      <c r="F128" s="162">
        <v>8.7841188292745592E-3</v>
      </c>
      <c r="G128" s="161">
        <v>0</v>
      </c>
      <c r="H128" s="161">
        <v>0</v>
      </c>
      <c r="I128" s="161">
        <v>0</v>
      </c>
      <c r="J128" s="162">
        <v>2.4385432834714203E-2</v>
      </c>
      <c r="K128" s="162">
        <v>2.2898858655998112E-3</v>
      </c>
      <c r="L128" s="161">
        <v>0</v>
      </c>
      <c r="M128" s="161">
        <v>0</v>
      </c>
      <c r="N128" s="161">
        <v>0</v>
      </c>
      <c r="O128" s="162">
        <v>3.1659806190599401E-3</v>
      </c>
      <c r="P128" s="163">
        <v>6.4243651081038787E-3</v>
      </c>
      <c r="Q128" s="137"/>
    </row>
    <row r="129" spans="1:17" x14ac:dyDescent="0.25">
      <c r="A129" s="159" t="s">
        <v>110</v>
      </c>
      <c r="B129" s="160">
        <v>0</v>
      </c>
      <c r="C129" s="161">
        <v>0</v>
      </c>
      <c r="D129" s="161">
        <v>0</v>
      </c>
      <c r="E129" s="162">
        <v>2.5603310420292385E-3</v>
      </c>
      <c r="F129" s="161">
        <v>0</v>
      </c>
      <c r="G129" s="161">
        <v>0</v>
      </c>
      <c r="H129" s="161">
        <v>0</v>
      </c>
      <c r="I129" s="161">
        <v>0</v>
      </c>
      <c r="J129" s="161">
        <v>0</v>
      </c>
      <c r="K129" s="161">
        <v>0</v>
      </c>
      <c r="L129" s="161">
        <v>0</v>
      </c>
      <c r="M129" s="161">
        <v>0</v>
      </c>
      <c r="N129" s="161">
        <v>0</v>
      </c>
      <c r="O129" s="161">
        <v>0</v>
      </c>
      <c r="P129" s="163">
        <v>3.2112355679226406E-3</v>
      </c>
      <c r="Q129" s="137"/>
    </row>
    <row r="130" spans="1:17" x14ac:dyDescent="0.25">
      <c r="A130" s="159" t="s">
        <v>111</v>
      </c>
      <c r="B130" s="160">
        <v>0</v>
      </c>
      <c r="C130" s="161">
        <v>0</v>
      </c>
      <c r="D130" s="161">
        <v>0</v>
      </c>
      <c r="E130" s="161">
        <v>0</v>
      </c>
      <c r="F130" s="162">
        <v>4.1067667677839419E-3</v>
      </c>
      <c r="G130" s="161">
        <v>0</v>
      </c>
      <c r="H130" s="162">
        <v>7.1234774823014536E-3</v>
      </c>
      <c r="I130" s="162">
        <v>4.7990619506498048E-3</v>
      </c>
      <c r="J130" s="162">
        <v>1.0042041429154156E-2</v>
      </c>
      <c r="K130" s="161">
        <v>0</v>
      </c>
      <c r="L130" s="161">
        <v>0</v>
      </c>
      <c r="M130" s="161">
        <v>0</v>
      </c>
      <c r="N130" s="161">
        <v>0</v>
      </c>
      <c r="O130" s="161">
        <v>0</v>
      </c>
      <c r="P130" s="165">
        <v>0</v>
      </c>
      <c r="Q130" s="137"/>
    </row>
    <row r="131" spans="1:17" x14ac:dyDescent="0.25">
      <c r="A131" s="159" t="s">
        <v>112</v>
      </c>
      <c r="B131" s="160">
        <v>0</v>
      </c>
      <c r="C131" s="162">
        <v>1.1553634626912129E-4</v>
      </c>
      <c r="D131" s="162">
        <v>2.9544154894086054E-3</v>
      </c>
      <c r="E131" s="162">
        <v>1.9518346926113837E-2</v>
      </c>
      <c r="F131" s="162">
        <v>0.13977255198126892</v>
      </c>
      <c r="G131" s="162">
        <v>4.9553621854437797E-2</v>
      </c>
      <c r="H131" s="162">
        <v>0.11462427398947701</v>
      </c>
      <c r="I131" s="162">
        <v>0.22667526766197554</v>
      </c>
      <c r="J131" s="162">
        <v>0.24656821477676352</v>
      </c>
      <c r="K131" s="162">
        <v>7.5530484075608306E-2</v>
      </c>
      <c r="L131" s="161">
        <v>0</v>
      </c>
      <c r="M131" s="162">
        <v>1.432686531716425E-4</v>
      </c>
      <c r="N131" s="161">
        <v>0</v>
      </c>
      <c r="O131" s="162">
        <v>3.6705915735024833E-3</v>
      </c>
      <c r="P131" s="163">
        <v>3.1119905810518236E-2</v>
      </c>
      <c r="Q131" s="137"/>
    </row>
    <row r="132" spans="1:17" x14ac:dyDescent="0.25">
      <c r="A132" s="159" t="s">
        <v>113</v>
      </c>
      <c r="B132" s="164">
        <v>0.83377100964287576</v>
      </c>
      <c r="C132" s="162">
        <v>0.81414042700163458</v>
      </c>
      <c r="D132" s="162">
        <v>0.83417793344344426</v>
      </c>
      <c r="E132" s="162">
        <v>0.89181843295898722</v>
      </c>
      <c r="F132" s="162">
        <v>0.55787539848539014</v>
      </c>
      <c r="G132" s="162">
        <v>0.88093380360927154</v>
      </c>
      <c r="H132" s="162">
        <v>0.84449007510060037</v>
      </c>
      <c r="I132" s="162">
        <v>0.679591509357937</v>
      </c>
      <c r="J132" s="162">
        <v>0.37347009625475441</v>
      </c>
      <c r="K132" s="162">
        <v>7.8967792827900299E-2</v>
      </c>
      <c r="L132" s="162">
        <v>0.83648651258761986</v>
      </c>
      <c r="M132" s="162">
        <v>0.79700208707166631</v>
      </c>
      <c r="N132" s="162">
        <v>0.8485249625645449</v>
      </c>
      <c r="O132" s="162">
        <v>0.84755200235462391</v>
      </c>
      <c r="P132" s="163">
        <v>0.8583068585920095</v>
      </c>
      <c r="Q132" s="137"/>
    </row>
    <row r="133" spans="1:17" x14ac:dyDescent="0.25">
      <c r="A133" s="159" t="s">
        <v>114</v>
      </c>
      <c r="B133" s="164">
        <v>0.16281451000287325</v>
      </c>
      <c r="C133" s="162">
        <v>0.16516408533988047</v>
      </c>
      <c r="D133" s="162">
        <v>0.14169834928316277</v>
      </c>
      <c r="E133" s="162">
        <v>6.7990893593006294E-2</v>
      </c>
      <c r="F133" s="162">
        <v>1.3365150201477436E-2</v>
      </c>
      <c r="G133" s="162">
        <v>3.2369594963284495E-2</v>
      </c>
      <c r="H133" s="162">
        <v>4.9346473700356414E-3</v>
      </c>
      <c r="I133" s="161">
        <v>0</v>
      </c>
      <c r="J133" s="161">
        <v>0</v>
      </c>
      <c r="K133" s="161">
        <v>0</v>
      </c>
      <c r="L133" s="162">
        <v>0.16098620877195563</v>
      </c>
      <c r="M133" s="162">
        <v>0.19326212348464139</v>
      </c>
      <c r="N133" s="162">
        <v>0.12484061446573159</v>
      </c>
      <c r="O133" s="162">
        <v>0.12523482904775315</v>
      </c>
      <c r="P133" s="163">
        <v>6.7173077025205502E-2</v>
      </c>
      <c r="Q133" s="137"/>
    </row>
    <row r="134" spans="1:17" ht="24" x14ac:dyDescent="0.25">
      <c r="A134" s="159" t="s">
        <v>115</v>
      </c>
      <c r="B134" s="164">
        <v>1.1278789567429085E-3</v>
      </c>
      <c r="C134" s="162">
        <v>1.2847090405824064E-2</v>
      </c>
      <c r="D134" s="162">
        <v>7.6672357695761473E-3</v>
      </c>
      <c r="E134" s="162">
        <v>6.5279550912895467E-4</v>
      </c>
      <c r="F134" s="162">
        <v>1.9320974115026005E-3</v>
      </c>
      <c r="G134" s="161">
        <v>0</v>
      </c>
      <c r="H134" s="161">
        <v>0</v>
      </c>
      <c r="I134" s="161">
        <v>0</v>
      </c>
      <c r="J134" s="162">
        <v>6.0720621227405101E-3</v>
      </c>
      <c r="K134" s="161">
        <v>0</v>
      </c>
      <c r="L134" s="162">
        <v>1.3952612880182142E-3</v>
      </c>
      <c r="M134" s="162">
        <v>5.9062751682895974E-3</v>
      </c>
      <c r="N134" s="162">
        <v>1.5151395433664635E-2</v>
      </c>
      <c r="O134" s="162">
        <v>4.7892660992190257E-3</v>
      </c>
      <c r="P134" s="163">
        <v>1.0204658089446265E-3</v>
      </c>
      <c r="Q134" s="137"/>
    </row>
    <row r="135" spans="1:17" ht="24" x14ac:dyDescent="0.25">
      <c r="A135" s="159" t="s">
        <v>116</v>
      </c>
      <c r="B135" s="160">
        <v>0</v>
      </c>
      <c r="C135" s="162">
        <v>5.9593099824327715E-4</v>
      </c>
      <c r="D135" s="161">
        <v>0</v>
      </c>
      <c r="E135" s="161">
        <v>0</v>
      </c>
      <c r="F135" s="162">
        <v>3.3094437150977631E-3</v>
      </c>
      <c r="G135" s="162">
        <v>3.3210760801051444E-3</v>
      </c>
      <c r="H135" s="161">
        <v>0</v>
      </c>
      <c r="I135" s="161">
        <v>0</v>
      </c>
      <c r="J135" s="162">
        <v>1.5101011289649415E-2</v>
      </c>
      <c r="K135" s="162">
        <v>2.2898858655998112E-3</v>
      </c>
      <c r="L135" s="161">
        <v>0</v>
      </c>
      <c r="M135" s="161">
        <v>0</v>
      </c>
      <c r="N135" s="161">
        <v>0</v>
      </c>
      <c r="O135" s="161">
        <v>0</v>
      </c>
      <c r="P135" s="165">
        <v>0</v>
      </c>
      <c r="Q135" s="137"/>
    </row>
    <row r="136" spans="1:17" x14ac:dyDescent="0.25">
      <c r="A136" s="159" t="s">
        <v>117</v>
      </c>
      <c r="B136" s="164">
        <v>1.9853232289671285E-3</v>
      </c>
      <c r="C136" s="162">
        <v>1.3424551121713193E-3</v>
      </c>
      <c r="D136" s="162">
        <v>1.6271172516119401E-2</v>
      </c>
      <c r="E136" s="162">
        <v>0.19582960347763176</v>
      </c>
      <c r="F136" s="162">
        <v>0.72775351522713538</v>
      </c>
      <c r="G136" s="162">
        <v>0.13090589894976432</v>
      </c>
      <c r="H136" s="162">
        <v>0.41751404224700084</v>
      </c>
      <c r="I136" s="162">
        <v>0.7164697604941197</v>
      </c>
      <c r="J136" s="162">
        <v>0.96805620135614689</v>
      </c>
      <c r="K136" s="161">
        <v>1</v>
      </c>
      <c r="L136" s="162">
        <v>2.4559768838852171E-3</v>
      </c>
      <c r="M136" s="162">
        <v>2.5772963769117428E-4</v>
      </c>
      <c r="N136" s="162">
        <v>4.4566112722803095E-3</v>
      </c>
      <c r="O136" s="162">
        <v>5.8142505667490817E-2</v>
      </c>
      <c r="P136" s="163">
        <v>0.34570587381581031</v>
      </c>
      <c r="Q136" s="137"/>
    </row>
    <row r="137" spans="1:17" x14ac:dyDescent="0.25">
      <c r="A137" s="159" t="s">
        <v>61</v>
      </c>
      <c r="B137" s="164">
        <v>9.280202848618882E-2</v>
      </c>
      <c r="C137" s="162">
        <v>0.16604851173804783</v>
      </c>
      <c r="D137" s="162">
        <v>0.2426899220961497</v>
      </c>
      <c r="E137" s="162">
        <v>0.27994951374590976</v>
      </c>
      <c r="F137" s="162">
        <v>0.35540375173018496</v>
      </c>
      <c r="G137" s="162">
        <v>0.17150366329054773</v>
      </c>
      <c r="H137" s="162">
        <v>0.17752247285989792</v>
      </c>
      <c r="I137" s="162">
        <v>0.322522969232023</v>
      </c>
      <c r="J137" s="162">
        <v>0.40433617209452638</v>
      </c>
      <c r="K137" s="162">
        <v>0.46319969439555425</v>
      </c>
      <c r="L137" s="162">
        <v>8.7505674474951028E-2</v>
      </c>
      <c r="M137" s="162">
        <v>0.15516091830005832</v>
      </c>
      <c r="N137" s="162">
        <v>0.18698791837959053</v>
      </c>
      <c r="O137" s="162">
        <v>0.30325315162617761</v>
      </c>
      <c r="P137" s="163">
        <v>0.30855627757784487</v>
      </c>
      <c r="Q137" s="137"/>
    </row>
    <row r="138" spans="1:17" x14ac:dyDescent="0.25">
      <c r="A138" s="159" t="s">
        <v>118</v>
      </c>
      <c r="B138" s="160">
        <v>0</v>
      </c>
      <c r="C138" s="161">
        <v>0</v>
      </c>
      <c r="D138" s="161">
        <v>0</v>
      </c>
      <c r="E138" s="162">
        <v>4.0134741598356158E-2</v>
      </c>
      <c r="F138" s="162">
        <v>0.55507733598740616</v>
      </c>
      <c r="G138" s="162">
        <v>6.865439510114299E-2</v>
      </c>
      <c r="H138" s="162">
        <v>0.15586575923016641</v>
      </c>
      <c r="I138" s="162">
        <v>0.38923579275857617</v>
      </c>
      <c r="J138" s="162">
        <v>0.85990206689608595</v>
      </c>
      <c r="K138" s="162">
        <v>0.98353647998276861</v>
      </c>
      <c r="L138" s="161">
        <v>0</v>
      </c>
      <c r="M138" s="161">
        <v>0</v>
      </c>
      <c r="N138" s="161">
        <v>0</v>
      </c>
      <c r="O138" s="161">
        <v>0</v>
      </c>
      <c r="P138" s="163">
        <v>0.15888187963656952</v>
      </c>
      <c r="Q138" s="137"/>
    </row>
    <row r="139" spans="1:17" x14ac:dyDescent="0.25">
      <c r="A139" s="159" t="s">
        <v>119</v>
      </c>
      <c r="B139" s="160">
        <v>0</v>
      </c>
      <c r="C139" s="162">
        <v>2.1048727160986988E-4</v>
      </c>
      <c r="D139" s="162">
        <v>1.0970070142290562E-3</v>
      </c>
      <c r="E139" s="162">
        <v>2.1627432354838568E-3</v>
      </c>
      <c r="F139" s="162">
        <v>2.8487804742150253E-2</v>
      </c>
      <c r="G139" s="161">
        <v>0</v>
      </c>
      <c r="H139" s="162">
        <v>6.089201231962646E-3</v>
      </c>
      <c r="I139" s="162">
        <v>3.1311900345615939E-3</v>
      </c>
      <c r="J139" s="162">
        <v>2.6798980341320132E-2</v>
      </c>
      <c r="K139" s="162">
        <v>9.4201719002659848E-2</v>
      </c>
      <c r="L139" s="161">
        <v>0</v>
      </c>
      <c r="M139" s="162">
        <v>2.6101074585720623E-4</v>
      </c>
      <c r="N139" s="162">
        <v>1.0777502180496549E-3</v>
      </c>
      <c r="O139" s="162">
        <v>2.6270845140793822E-4</v>
      </c>
      <c r="P139" s="163">
        <v>6.802868179476171E-3</v>
      </c>
      <c r="Q139" s="137"/>
    </row>
    <row r="140" spans="1:17" x14ac:dyDescent="0.25">
      <c r="A140" s="159" t="s">
        <v>120</v>
      </c>
      <c r="B140" s="160">
        <v>0</v>
      </c>
      <c r="C140" s="161">
        <v>0</v>
      </c>
      <c r="D140" s="161">
        <v>0</v>
      </c>
      <c r="E140" s="162">
        <v>3.418962057284966E-3</v>
      </c>
      <c r="F140" s="162">
        <v>0.12566145707013926</v>
      </c>
      <c r="G140" s="161">
        <v>0</v>
      </c>
      <c r="H140" s="161">
        <v>0</v>
      </c>
      <c r="I140" s="162">
        <v>2.530052089670377E-2</v>
      </c>
      <c r="J140" s="162">
        <v>7.4326321445826765E-2</v>
      </c>
      <c r="K140" s="162">
        <v>0.48193185443163372</v>
      </c>
      <c r="L140" s="161">
        <v>0</v>
      </c>
      <c r="M140" s="161">
        <v>0</v>
      </c>
      <c r="N140" s="161">
        <v>0</v>
      </c>
      <c r="O140" s="161">
        <v>0</v>
      </c>
      <c r="P140" s="163">
        <v>1.9604351352513961E-2</v>
      </c>
      <c r="Q140" s="137"/>
    </row>
    <row r="141" spans="1:17" x14ac:dyDescent="0.25">
      <c r="A141" s="159" t="s">
        <v>121</v>
      </c>
      <c r="B141" s="160">
        <v>0</v>
      </c>
      <c r="C141" s="161">
        <v>0</v>
      </c>
      <c r="D141" s="161">
        <v>0</v>
      </c>
      <c r="E141" s="162">
        <v>3.4677512230986089E-3</v>
      </c>
      <c r="F141" s="162">
        <v>0.26222763371894942</v>
      </c>
      <c r="G141" s="161">
        <v>0</v>
      </c>
      <c r="H141" s="162">
        <v>3.8883486823884345E-2</v>
      </c>
      <c r="I141" s="162">
        <v>4.3310248078520061E-2</v>
      </c>
      <c r="J141" s="162">
        <v>0.25233195854667478</v>
      </c>
      <c r="K141" s="162">
        <v>0.81014373959921626</v>
      </c>
      <c r="L141" s="161">
        <v>0</v>
      </c>
      <c r="M141" s="161">
        <v>0</v>
      </c>
      <c r="N141" s="161">
        <v>0</v>
      </c>
      <c r="O141" s="161">
        <v>0</v>
      </c>
      <c r="P141" s="163">
        <v>5.5727170875450587E-2</v>
      </c>
      <c r="Q141" s="137"/>
    </row>
    <row r="142" spans="1:17" x14ac:dyDescent="0.25">
      <c r="A142" s="159" t="s">
        <v>122</v>
      </c>
      <c r="B142" s="164">
        <v>0.22519525121810952</v>
      </c>
      <c r="C142" s="162">
        <v>0.2925065908539034</v>
      </c>
      <c r="D142" s="162">
        <v>0.32495068944882038</v>
      </c>
      <c r="E142" s="162">
        <v>0.36963441352801818</v>
      </c>
      <c r="F142" s="162">
        <v>0.39962079403620115</v>
      </c>
      <c r="G142" s="162">
        <v>0.22754205577380684</v>
      </c>
      <c r="H142" s="162">
        <v>0.32059322718679822</v>
      </c>
      <c r="I142" s="162">
        <v>0.37992253742362808</v>
      </c>
      <c r="J142" s="162">
        <v>0.43744775035282141</v>
      </c>
      <c r="K142" s="162">
        <v>0.46962209912094471</v>
      </c>
      <c r="L142" s="162">
        <v>0.22538166549707142</v>
      </c>
      <c r="M142" s="162">
        <v>0.29062637266735342</v>
      </c>
      <c r="N142" s="162">
        <v>0.2834728205387711</v>
      </c>
      <c r="O142" s="162">
        <v>0.36302463376336153</v>
      </c>
      <c r="P142" s="163">
        <v>0.39744117735770823</v>
      </c>
      <c r="Q142" s="137"/>
    </row>
    <row r="143" spans="1:17" x14ac:dyDescent="0.25">
      <c r="A143" s="159" t="s">
        <v>123</v>
      </c>
      <c r="B143" s="164">
        <v>7.1347648728906574E-2</v>
      </c>
      <c r="C143" s="162">
        <v>0.23298404866488531</v>
      </c>
      <c r="D143" s="162">
        <v>0.3671972856460628</v>
      </c>
      <c r="E143" s="162">
        <v>0.38319012058640761</v>
      </c>
      <c r="F143" s="162">
        <v>0.55457732847068164</v>
      </c>
      <c r="G143" s="162">
        <v>0.12653012947802286</v>
      </c>
      <c r="H143" s="162">
        <v>0.36818521415306577</v>
      </c>
      <c r="I143" s="162">
        <v>0.47264285542667495</v>
      </c>
      <c r="J143" s="162">
        <v>0.63669470912803128</v>
      </c>
      <c r="K143" s="162">
        <v>0.83933077479488039</v>
      </c>
      <c r="L143" s="162">
        <v>6.3860245732381832E-2</v>
      </c>
      <c r="M143" s="162">
        <v>0.17059953115346366</v>
      </c>
      <c r="N143" s="162">
        <v>0.33333907266140211</v>
      </c>
      <c r="O143" s="162">
        <v>0.39893202181448223</v>
      </c>
      <c r="P143" s="163">
        <v>0.44439841755647957</v>
      </c>
      <c r="Q143" s="137"/>
    </row>
    <row r="144" spans="1:17" x14ac:dyDescent="0.25">
      <c r="A144" s="159" t="s">
        <v>124</v>
      </c>
      <c r="B144" s="160">
        <v>0</v>
      </c>
      <c r="C144" s="161">
        <v>0</v>
      </c>
      <c r="D144" s="162">
        <v>1.2118585490630137E-3</v>
      </c>
      <c r="E144" s="162">
        <v>9.2816981723116351E-3</v>
      </c>
      <c r="F144" s="162">
        <v>6.3769667162867236E-2</v>
      </c>
      <c r="G144" s="162">
        <v>4.1988994286027105E-3</v>
      </c>
      <c r="H144" s="162">
        <v>3.2337274441767691E-2</v>
      </c>
      <c r="I144" s="162">
        <v>3.6749826689778609E-2</v>
      </c>
      <c r="J144" s="162">
        <v>3.3593155305306502E-2</v>
      </c>
      <c r="K144" s="162">
        <v>0.16302703455512696</v>
      </c>
      <c r="L144" s="161">
        <v>0</v>
      </c>
      <c r="M144" s="161">
        <v>0</v>
      </c>
      <c r="N144" s="162">
        <v>1.4708226202943507E-3</v>
      </c>
      <c r="O144" s="162">
        <v>2.9526645429552275E-3</v>
      </c>
      <c r="P144" s="163">
        <v>2.3577704827065518E-2</v>
      </c>
      <c r="Q144" s="137"/>
    </row>
    <row r="145" spans="1:17" x14ac:dyDescent="0.25">
      <c r="A145" s="159" t="s">
        <v>125</v>
      </c>
      <c r="B145" s="160">
        <v>0</v>
      </c>
      <c r="C145" s="161">
        <v>0</v>
      </c>
      <c r="D145" s="161">
        <v>0</v>
      </c>
      <c r="E145" s="162">
        <v>3.6730762981833699E-3</v>
      </c>
      <c r="F145" s="162">
        <v>0.31242185007880174</v>
      </c>
      <c r="G145" s="161">
        <v>0</v>
      </c>
      <c r="H145" s="162">
        <v>2.4774342684893487E-2</v>
      </c>
      <c r="I145" s="162">
        <v>0.11289299543454662</v>
      </c>
      <c r="J145" s="162">
        <v>0.40833036229723629</v>
      </c>
      <c r="K145" s="162">
        <v>0.89344026741904248</v>
      </c>
      <c r="L145" s="161">
        <v>0</v>
      </c>
      <c r="M145" s="161">
        <v>0</v>
      </c>
      <c r="N145" s="161">
        <v>0</v>
      </c>
      <c r="O145" s="161">
        <v>0</v>
      </c>
      <c r="P145" s="163">
        <v>4.7625116175130641E-2</v>
      </c>
      <c r="Q145" s="137"/>
    </row>
    <row r="146" spans="1:17" x14ac:dyDescent="0.25">
      <c r="A146" s="159" t="s">
        <v>126</v>
      </c>
      <c r="B146" s="164">
        <v>4.1732977735297543E-2</v>
      </c>
      <c r="C146" s="162">
        <v>6.9302557728325762E-2</v>
      </c>
      <c r="D146" s="162">
        <v>0.13917198471542755</v>
      </c>
      <c r="E146" s="162">
        <v>0.24721507176029953</v>
      </c>
      <c r="F146" s="162">
        <v>0.53274768385183935</v>
      </c>
      <c r="G146" s="162">
        <v>0.29227896647691054</v>
      </c>
      <c r="H146" s="162">
        <v>0.52783072971414835</v>
      </c>
      <c r="I146" s="162">
        <v>0.56257627923440601</v>
      </c>
      <c r="J146" s="162">
        <v>0.64982219445065148</v>
      </c>
      <c r="K146" s="162">
        <v>0.58606975669902694</v>
      </c>
      <c r="L146" s="162">
        <v>3.7624415888494807E-2</v>
      </c>
      <c r="M146" s="162">
        <v>7.1135568688890455E-2</v>
      </c>
      <c r="N146" s="162">
        <v>7.5388100558384769E-2</v>
      </c>
      <c r="O146" s="162">
        <v>0.19612387257114669</v>
      </c>
      <c r="P146" s="163">
        <v>0.28155676865319235</v>
      </c>
      <c r="Q146" s="137"/>
    </row>
    <row r="147" spans="1:17" x14ac:dyDescent="0.25">
      <c r="A147" s="159" t="s">
        <v>127</v>
      </c>
      <c r="B147" s="160">
        <v>0</v>
      </c>
      <c r="C147" s="161">
        <v>0</v>
      </c>
      <c r="D147" s="161">
        <v>0</v>
      </c>
      <c r="E147" s="161">
        <v>0</v>
      </c>
      <c r="F147" s="162">
        <v>7.8051457864352969E-2</v>
      </c>
      <c r="G147" s="161">
        <v>0</v>
      </c>
      <c r="H147" s="161">
        <v>0</v>
      </c>
      <c r="I147" s="161">
        <v>0</v>
      </c>
      <c r="J147" s="162">
        <v>1.3950138979518047E-2</v>
      </c>
      <c r="K147" s="162">
        <v>0.3630954616609402</v>
      </c>
      <c r="L147" s="161">
        <v>0</v>
      </c>
      <c r="M147" s="161">
        <v>0</v>
      </c>
      <c r="N147" s="161">
        <v>0</v>
      </c>
      <c r="O147" s="161">
        <v>0</v>
      </c>
      <c r="P147" s="163">
        <v>4.9655147646463582E-3</v>
      </c>
      <c r="Q147" s="137"/>
    </row>
    <row r="148" spans="1:17" x14ac:dyDescent="0.25">
      <c r="A148" s="159" t="s">
        <v>128</v>
      </c>
      <c r="B148" s="164">
        <v>4.7551495573278195E-2</v>
      </c>
      <c r="C148" s="162">
        <v>8.8272854503739215E-2</v>
      </c>
      <c r="D148" s="162">
        <v>0.19476430669823833</v>
      </c>
      <c r="E148" s="162">
        <v>0.28556443391466763</v>
      </c>
      <c r="F148" s="162">
        <v>0.55975590366552275</v>
      </c>
      <c r="G148" s="162">
        <v>0.20073209118148591</v>
      </c>
      <c r="H148" s="162">
        <v>0.31168092413524989</v>
      </c>
      <c r="I148" s="162">
        <v>0.54888582375555239</v>
      </c>
      <c r="J148" s="162">
        <v>0.61556538911584391</v>
      </c>
      <c r="K148" s="162">
        <v>0.76912206465503596</v>
      </c>
      <c r="L148" s="162">
        <v>3.7996017771961155E-2</v>
      </c>
      <c r="M148" s="162">
        <v>8.600031418723815E-2</v>
      </c>
      <c r="N148" s="162">
        <v>0.13744833248011387</v>
      </c>
      <c r="O148" s="162">
        <v>0.23510155527641516</v>
      </c>
      <c r="P148" s="163">
        <v>0.38374225252051136</v>
      </c>
      <c r="Q148" s="137"/>
    </row>
    <row r="149" spans="1:17" x14ac:dyDescent="0.25">
      <c r="A149" s="159" t="s">
        <v>129</v>
      </c>
      <c r="B149" s="164">
        <v>0.26362770114678674</v>
      </c>
      <c r="C149" s="162">
        <v>0.31288419941735901</v>
      </c>
      <c r="D149" s="162">
        <v>0.36077325031103979</v>
      </c>
      <c r="E149" s="162">
        <v>0.30494859220566428</v>
      </c>
      <c r="F149" s="162">
        <v>0.11735605258253654</v>
      </c>
      <c r="G149" s="162">
        <v>4.0142541254160571E-2</v>
      </c>
      <c r="H149" s="162">
        <v>7.485557872679291E-2</v>
      </c>
      <c r="I149" s="162">
        <v>0.10230359498406894</v>
      </c>
      <c r="J149" s="162">
        <v>8.8269406722975771E-2</v>
      </c>
      <c r="K149" s="162">
        <v>8.5680068735383183E-2</v>
      </c>
      <c r="L149" s="162">
        <v>0.27403537121775129</v>
      </c>
      <c r="M149" s="162">
        <v>0.27418881221722635</v>
      </c>
      <c r="N149" s="162">
        <v>0.33818976703520959</v>
      </c>
      <c r="O149" s="162">
        <v>0.39192029217847069</v>
      </c>
      <c r="P149" s="163">
        <v>0.30615604877591007</v>
      </c>
      <c r="Q149" s="137"/>
    </row>
    <row r="150" spans="1:17" x14ac:dyDescent="0.25">
      <c r="A150" s="159" t="s">
        <v>130</v>
      </c>
      <c r="B150" s="160">
        <v>0</v>
      </c>
      <c r="C150" s="161">
        <v>0</v>
      </c>
      <c r="D150" s="162">
        <v>2.0638612622666923E-4</v>
      </c>
      <c r="E150" s="162">
        <v>1.9226746718843998E-2</v>
      </c>
      <c r="F150" s="162">
        <v>2.6244992066586058E-2</v>
      </c>
      <c r="G150" s="161">
        <v>0</v>
      </c>
      <c r="H150" s="161">
        <v>0</v>
      </c>
      <c r="I150" s="162">
        <v>1.3608438263258957E-2</v>
      </c>
      <c r="J150" s="161">
        <v>0</v>
      </c>
      <c r="K150" s="162">
        <v>0.10456617667846674</v>
      </c>
      <c r="L150" s="161">
        <v>0</v>
      </c>
      <c r="M150" s="161">
        <v>0</v>
      </c>
      <c r="N150" s="161">
        <v>0</v>
      </c>
      <c r="O150" s="162">
        <v>2.8536799954342138E-3</v>
      </c>
      <c r="P150" s="163">
        <v>2.525586931321331E-2</v>
      </c>
      <c r="Q150" s="137"/>
    </row>
    <row r="151" spans="1:17" x14ac:dyDescent="0.25">
      <c r="A151" s="159" t="s">
        <v>131</v>
      </c>
      <c r="B151" s="160">
        <v>0</v>
      </c>
      <c r="C151" s="161">
        <v>0</v>
      </c>
      <c r="D151" s="161">
        <v>0</v>
      </c>
      <c r="E151" s="162">
        <v>1.0416192035139537E-2</v>
      </c>
      <c r="F151" s="162">
        <v>0.31824553399299249</v>
      </c>
      <c r="G151" s="161">
        <v>0</v>
      </c>
      <c r="H151" s="162">
        <v>3.4494522290311004E-2</v>
      </c>
      <c r="I151" s="162">
        <v>9.262845374432653E-2</v>
      </c>
      <c r="J151" s="162">
        <v>0.48819424333378575</v>
      </c>
      <c r="K151" s="162">
        <v>0.82381058018423192</v>
      </c>
      <c r="L151" s="161">
        <v>0</v>
      </c>
      <c r="M151" s="161">
        <v>0</v>
      </c>
      <c r="N151" s="161">
        <v>0</v>
      </c>
      <c r="O151" s="161">
        <v>0</v>
      </c>
      <c r="P151" s="163">
        <v>6.4586829888747685E-2</v>
      </c>
      <c r="Q151" s="137"/>
    </row>
    <row r="152" spans="1:17" x14ac:dyDescent="0.25">
      <c r="A152" s="159" t="s">
        <v>132</v>
      </c>
      <c r="B152" s="164">
        <v>0.1179456391615408</v>
      </c>
      <c r="C152" s="162">
        <v>0.12739867855457576</v>
      </c>
      <c r="D152" s="162">
        <v>0.20602046269153515</v>
      </c>
      <c r="E152" s="162">
        <v>0.25807307257750994</v>
      </c>
      <c r="F152" s="162">
        <v>0.42133085895267636</v>
      </c>
      <c r="G152" s="162">
        <v>8.2053949852536848E-2</v>
      </c>
      <c r="H152" s="162">
        <v>0.23683669112522426</v>
      </c>
      <c r="I152" s="162">
        <v>0.3303999419833259</v>
      </c>
      <c r="J152" s="162">
        <v>0.5064236227379193</v>
      </c>
      <c r="K152" s="162">
        <v>0.71675320533904296</v>
      </c>
      <c r="L152" s="162">
        <v>0.12285116230432934</v>
      </c>
      <c r="M152" s="162">
        <v>0.12585215706710373</v>
      </c>
      <c r="N152" s="162">
        <v>0.16237048150082273</v>
      </c>
      <c r="O152" s="162">
        <v>0.25267178617343383</v>
      </c>
      <c r="P152" s="163">
        <v>0.29008097744232375</v>
      </c>
      <c r="Q152" s="137"/>
    </row>
    <row r="153" spans="1:17" x14ac:dyDescent="0.25">
      <c r="A153" s="159" t="s">
        <v>133</v>
      </c>
      <c r="B153" s="164">
        <v>1.4779077060931177E-2</v>
      </c>
      <c r="C153" s="162">
        <v>1.4806679541106173E-2</v>
      </c>
      <c r="D153" s="162">
        <v>3.0793447105734784E-2</v>
      </c>
      <c r="E153" s="162">
        <v>6.267162133851184E-2</v>
      </c>
      <c r="F153" s="162">
        <v>5.0958855340044761E-2</v>
      </c>
      <c r="G153" s="162">
        <v>6.2365977271595124E-2</v>
      </c>
      <c r="H153" s="162">
        <v>5.3296149590258704E-2</v>
      </c>
      <c r="I153" s="162">
        <v>1.3572324897175612E-2</v>
      </c>
      <c r="J153" s="162">
        <v>6.8051337595511296E-2</v>
      </c>
      <c r="K153" s="162">
        <v>6.0122770362706572E-2</v>
      </c>
      <c r="L153" s="162">
        <v>1.6083613860707838E-2</v>
      </c>
      <c r="M153" s="162">
        <v>1.4296711651368279E-2</v>
      </c>
      <c r="N153" s="162">
        <v>1.6448591866376115E-2</v>
      </c>
      <c r="O153" s="162">
        <v>5.3033668914980923E-2</v>
      </c>
      <c r="P153" s="163">
        <v>5.4371944068931463E-2</v>
      </c>
      <c r="Q153" s="137"/>
    </row>
    <row r="154" spans="1:17" x14ac:dyDescent="0.25">
      <c r="A154" s="159" t="s">
        <v>134</v>
      </c>
      <c r="B154" s="164">
        <v>1.7537855238314175E-2</v>
      </c>
      <c r="C154" s="162">
        <v>4.7455835671612302E-2</v>
      </c>
      <c r="D154" s="162">
        <v>0.11995120654737051</v>
      </c>
      <c r="E154" s="162">
        <v>0.21385493513821532</v>
      </c>
      <c r="F154" s="162">
        <v>0.44885146493621009</v>
      </c>
      <c r="G154" s="162">
        <v>0.1029372657842484</v>
      </c>
      <c r="H154" s="162">
        <v>0.26116416163730399</v>
      </c>
      <c r="I154" s="162">
        <v>0.4065706439882496</v>
      </c>
      <c r="J154" s="162">
        <v>0.587899121424454</v>
      </c>
      <c r="K154" s="162">
        <v>0.61839904063828455</v>
      </c>
      <c r="L154" s="162">
        <v>1.956099494709998E-2</v>
      </c>
      <c r="M154" s="162">
        <v>3.0453928174969558E-2</v>
      </c>
      <c r="N154" s="162">
        <v>9.167434449604378E-2</v>
      </c>
      <c r="O154" s="162">
        <v>0.14159194721809953</v>
      </c>
      <c r="P154" s="163">
        <v>0.30185395102778606</v>
      </c>
      <c r="Q154" s="137"/>
    </row>
    <row r="155" spans="1:17" x14ac:dyDescent="0.25">
      <c r="A155" s="159" t="s">
        <v>135</v>
      </c>
      <c r="B155" s="164">
        <v>0.19470068671285817</v>
      </c>
      <c r="C155" s="162">
        <v>0.24797480413055137</v>
      </c>
      <c r="D155" s="162">
        <v>0.33405865819135439</v>
      </c>
      <c r="E155" s="162">
        <v>0.38878024184832649</v>
      </c>
      <c r="F155" s="162">
        <v>0.11754424529867505</v>
      </c>
      <c r="G155" s="162">
        <v>0.14686023873657117</v>
      </c>
      <c r="H155" s="162">
        <v>8.5456086574799112E-2</v>
      </c>
      <c r="I155" s="162">
        <v>4.9949434500319682E-2</v>
      </c>
      <c r="J155" s="162">
        <v>2.7111217417687936E-2</v>
      </c>
      <c r="K155" s="162">
        <v>3.3595859072188851E-2</v>
      </c>
      <c r="L155" s="162">
        <v>0.20406742364409067</v>
      </c>
      <c r="M155" s="162">
        <v>0.2168050030706152</v>
      </c>
      <c r="N155" s="162">
        <v>0.28840409328628902</v>
      </c>
      <c r="O155" s="162">
        <v>0.38433601032496734</v>
      </c>
      <c r="P155" s="163">
        <v>0.41037747157093357</v>
      </c>
      <c r="Q155" s="137"/>
    </row>
    <row r="156" spans="1:17" x14ac:dyDescent="0.25">
      <c r="A156" s="159" t="s">
        <v>136</v>
      </c>
      <c r="B156" s="160">
        <v>0</v>
      </c>
      <c r="C156" s="162">
        <v>1.5649030379940871E-4</v>
      </c>
      <c r="D156" s="162">
        <v>1.938790104746598E-3</v>
      </c>
      <c r="E156" s="162">
        <v>1.601133383870772E-2</v>
      </c>
      <c r="F156" s="162">
        <v>0.11936785618128488</v>
      </c>
      <c r="G156" s="161">
        <v>0</v>
      </c>
      <c r="H156" s="162">
        <v>6.0406713777616102E-3</v>
      </c>
      <c r="I156" s="162">
        <v>1.6639053845871565E-2</v>
      </c>
      <c r="J156" s="162">
        <v>7.6421367597713008E-2</v>
      </c>
      <c r="K156" s="162">
        <v>0.43187538043105872</v>
      </c>
      <c r="L156" s="161">
        <v>0</v>
      </c>
      <c r="M156" s="162">
        <v>1.9405283085150238E-4</v>
      </c>
      <c r="N156" s="161">
        <v>0</v>
      </c>
      <c r="O156" s="162">
        <v>2.4368585162357231E-3</v>
      </c>
      <c r="P156" s="163">
        <v>4.0258653963749891E-2</v>
      </c>
      <c r="Q156" s="137"/>
    </row>
    <row r="157" spans="1:17" x14ac:dyDescent="0.25">
      <c r="A157" s="159" t="s">
        <v>137</v>
      </c>
      <c r="B157" s="160">
        <v>0</v>
      </c>
      <c r="C157" s="161">
        <v>0</v>
      </c>
      <c r="D157" s="161">
        <v>0</v>
      </c>
      <c r="E157" s="162">
        <v>3.7994398132122588E-3</v>
      </c>
      <c r="F157" s="162">
        <v>3.586352799010976E-3</v>
      </c>
      <c r="G157" s="161">
        <v>0</v>
      </c>
      <c r="H157" s="161">
        <v>0</v>
      </c>
      <c r="I157" s="161">
        <v>0</v>
      </c>
      <c r="J157" s="161">
        <v>0</v>
      </c>
      <c r="K157" s="162">
        <v>9.758280638264694E-3</v>
      </c>
      <c r="L157" s="161">
        <v>0</v>
      </c>
      <c r="M157" s="161">
        <v>0</v>
      </c>
      <c r="N157" s="161">
        <v>0</v>
      </c>
      <c r="O157" s="162">
        <v>2.009655331554369E-3</v>
      </c>
      <c r="P157" s="163">
        <v>4.7475468551961275E-3</v>
      </c>
      <c r="Q157" s="137"/>
    </row>
    <row r="158" spans="1:17" x14ac:dyDescent="0.25">
      <c r="A158" s="159" t="s">
        <v>138</v>
      </c>
      <c r="B158" s="164">
        <v>1.4101763193994865E-2</v>
      </c>
      <c r="C158" s="162">
        <v>3.7884780951369372E-2</v>
      </c>
      <c r="D158" s="162">
        <v>7.4368404525110246E-2</v>
      </c>
      <c r="E158" s="162">
        <v>0.1352995061865597</v>
      </c>
      <c r="F158" s="162">
        <v>4.258180900785518E-2</v>
      </c>
      <c r="G158" s="162">
        <v>4.0141936914605401E-2</v>
      </c>
      <c r="H158" s="162">
        <v>3.246874988538935E-2</v>
      </c>
      <c r="I158" s="162">
        <v>3.2116541208964906E-2</v>
      </c>
      <c r="J158" s="162">
        <v>3.366925237297453E-2</v>
      </c>
      <c r="K158" s="162">
        <v>2.0263795911284209E-2</v>
      </c>
      <c r="L158" s="162">
        <v>1.0527504799817417E-2</v>
      </c>
      <c r="M158" s="162">
        <v>2.8169836336685409E-2</v>
      </c>
      <c r="N158" s="162">
        <v>6.2990863158994409E-2</v>
      </c>
      <c r="O158" s="162">
        <v>9.3078637090529104E-2</v>
      </c>
      <c r="P158" s="163">
        <v>0.14389659321641945</v>
      </c>
      <c r="Q158" s="137"/>
    </row>
    <row r="159" spans="1:17" x14ac:dyDescent="0.25">
      <c r="A159" s="159" t="s">
        <v>139</v>
      </c>
      <c r="B159" s="160">
        <v>0</v>
      </c>
      <c r="C159" s="162">
        <v>5.2461147927862443E-3</v>
      </c>
      <c r="D159" s="162">
        <v>9.4826745670028179E-3</v>
      </c>
      <c r="E159" s="162">
        <v>2.2609605552930376E-2</v>
      </c>
      <c r="F159" s="162">
        <v>8.9892280706842225E-3</v>
      </c>
      <c r="G159" s="162">
        <v>2.770603323976913E-3</v>
      </c>
      <c r="H159" s="161">
        <v>0</v>
      </c>
      <c r="I159" s="161">
        <v>0</v>
      </c>
      <c r="J159" s="161">
        <v>0</v>
      </c>
      <c r="K159" s="161">
        <v>0</v>
      </c>
      <c r="L159" s="161">
        <v>0</v>
      </c>
      <c r="M159" s="162">
        <v>1.6089442813942286E-3</v>
      </c>
      <c r="N159" s="162">
        <v>5.148635328436792E-3</v>
      </c>
      <c r="O159" s="162">
        <v>1.630020827500658E-2</v>
      </c>
      <c r="P159" s="163">
        <v>3.4199022804733019E-2</v>
      </c>
      <c r="Q159" s="137"/>
    </row>
    <row r="160" spans="1:17" x14ac:dyDescent="0.25">
      <c r="A160" s="159" t="s">
        <v>140</v>
      </c>
      <c r="B160" s="164">
        <v>7.3281088692481384E-4</v>
      </c>
      <c r="C160" s="162">
        <v>4.6889306958559284E-3</v>
      </c>
      <c r="D160" s="162">
        <v>7.2450161348664452E-3</v>
      </c>
      <c r="E160" s="162">
        <v>7.8132204550564639E-3</v>
      </c>
      <c r="F160" s="162">
        <v>2.176044045640365E-3</v>
      </c>
      <c r="G160" s="162">
        <v>8.0976550560471691E-3</v>
      </c>
      <c r="H160" s="161">
        <v>0</v>
      </c>
      <c r="I160" s="161">
        <v>0</v>
      </c>
      <c r="J160" s="162">
        <v>3.464128890701823E-3</v>
      </c>
      <c r="K160" s="162">
        <v>3.8341558795349129E-3</v>
      </c>
      <c r="L160" s="161">
        <v>0</v>
      </c>
      <c r="M160" s="162">
        <v>5.8144195078288496E-3</v>
      </c>
      <c r="N160" s="162">
        <v>3.1421433331103804E-3</v>
      </c>
      <c r="O160" s="162">
        <v>8.5874247801353623E-3</v>
      </c>
      <c r="P160" s="163">
        <v>6.8378086055663687E-3</v>
      </c>
      <c r="Q160" s="137"/>
    </row>
    <row r="161" spans="1:17" x14ac:dyDescent="0.25">
      <c r="A161" s="159" t="s">
        <v>141</v>
      </c>
      <c r="B161" s="164">
        <v>2.3701698631857435E-3</v>
      </c>
      <c r="C161" s="162">
        <v>1.819019173827227E-3</v>
      </c>
      <c r="D161" s="162">
        <v>8.050463928668497E-3</v>
      </c>
      <c r="E161" s="162">
        <v>2.1039813416880528E-2</v>
      </c>
      <c r="F161" s="162">
        <v>7.0999470198590325E-3</v>
      </c>
      <c r="G161" s="161">
        <v>0</v>
      </c>
      <c r="H161" s="161">
        <v>0</v>
      </c>
      <c r="I161" s="161">
        <v>0</v>
      </c>
      <c r="J161" s="161">
        <v>0</v>
      </c>
      <c r="K161" s="162">
        <v>7.9004844974185136E-3</v>
      </c>
      <c r="L161" s="162">
        <v>2.932057767688533E-3</v>
      </c>
      <c r="M161" s="161">
        <v>0</v>
      </c>
      <c r="N161" s="162">
        <v>2.1922714683705064E-3</v>
      </c>
      <c r="O161" s="162">
        <v>1.9481943203032457E-2</v>
      </c>
      <c r="P161" s="163">
        <v>2.3436026736573162E-2</v>
      </c>
      <c r="Q161" s="137"/>
    </row>
    <row r="162" spans="1:17" x14ac:dyDescent="0.25">
      <c r="A162" s="159" t="s">
        <v>142</v>
      </c>
      <c r="B162" s="160">
        <v>0</v>
      </c>
      <c r="C162" s="161">
        <v>0</v>
      </c>
      <c r="D162" s="162">
        <v>9.0795168617328751E-4</v>
      </c>
      <c r="E162" s="162">
        <v>3.8199441744138272E-3</v>
      </c>
      <c r="F162" s="162">
        <v>2.4591386942613399E-3</v>
      </c>
      <c r="G162" s="161">
        <v>0</v>
      </c>
      <c r="H162" s="162">
        <v>4.1612220437220659E-3</v>
      </c>
      <c r="I162" s="161">
        <v>0</v>
      </c>
      <c r="J162" s="161">
        <v>0</v>
      </c>
      <c r="K162" s="161">
        <v>0</v>
      </c>
      <c r="L162" s="161">
        <v>0</v>
      </c>
      <c r="M162" s="161">
        <v>0</v>
      </c>
      <c r="N162" s="162">
        <v>7.731687699816613E-4</v>
      </c>
      <c r="O162" s="162">
        <v>3.4050936993648478E-4</v>
      </c>
      <c r="P162" s="163">
        <v>7.0107582513314346E-3</v>
      </c>
      <c r="Q162" s="137"/>
    </row>
    <row r="163" spans="1:17" x14ac:dyDescent="0.25">
      <c r="A163" s="159" t="s">
        <v>143</v>
      </c>
      <c r="B163" s="160">
        <v>0</v>
      </c>
      <c r="C163" s="161">
        <v>0</v>
      </c>
      <c r="D163" s="161">
        <v>0</v>
      </c>
      <c r="E163" s="162">
        <v>4.3007746836496623E-3</v>
      </c>
      <c r="F163" s="162">
        <v>1.2625436198795048E-2</v>
      </c>
      <c r="G163" s="162">
        <v>2.2162438011668745E-2</v>
      </c>
      <c r="H163" s="162">
        <v>2.1142973895741744E-2</v>
      </c>
      <c r="I163" s="162">
        <v>1.5458002547720225E-2</v>
      </c>
      <c r="J163" s="162">
        <v>1.9509433287605068E-2</v>
      </c>
      <c r="K163" s="162">
        <v>2.2872696505046772E-3</v>
      </c>
      <c r="L163" s="161">
        <v>0</v>
      </c>
      <c r="M163" s="161">
        <v>0</v>
      </c>
      <c r="N163" s="161">
        <v>0</v>
      </c>
      <c r="O163" s="161">
        <v>0</v>
      </c>
      <c r="P163" s="163">
        <v>2.2196822541297981E-3</v>
      </c>
      <c r="Q163" s="137"/>
    </row>
    <row r="164" spans="1:17" x14ac:dyDescent="0.25">
      <c r="A164" s="159" t="s">
        <v>144</v>
      </c>
      <c r="B164" s="160">
        <v>0</v>
      </c>
      <c r="C164" s="161">
        <v>0</v>
      </c>
      <c r="D164" s="162">
        <v>2.7091281361141457E-4</v>
      </c>
      <c r="E164" s="162">
        <v>1.9003671599733974E-3</v>
      </c>
      <c r="F164" s="162">
        <v>1.7030520230830895E-3</v>
      </c>
      <c r="G164" s="161">
        <v>0</v>
      </c>
      <c r="H164" s="161">
        <v>0</v>
      </c>
      <c r="I164" s="161">
        <v>0</v>
      </c>
      <c r="J164" s="161">
        <v>0</v>
      </c>
      <c r="K164" s="161">
        <v>0</v>
      </c>
      <c r="L164" s="161">
        <v>0</v>
      </c>
      <c r="M164" s="161">
        <v>0</v>
      </c>
      <c r="N164" s="161">
        <v>0</v>
      </c>
      <c r="O164" s="162">
        <v>2.3501647014908555E-3</v>
      </c>
      <c r="P164" s="163">
        <v>2.4191293002435253E-3</v>
      </c>
      <c r="Q164" s="137"/>
    </row>
    <row r="165" spans="1:17" x14ac:dyDescent="0.25">
      <c r="A165" s="159" t="s">
        <v>145</v>
      </c>
      <c r="B165" s="164">
        <v>9.0187814035105137E-4</v>
      </c>
      <c r="C165" s="162">
        <v>4.7538441747647618E-3</v>
      </c>
      <c r="D165" s="162">
        <v>2.3339235858536582E-2</v>
      </c>
      <c r="E165" s="162">
        <v>5.0152454527231438E-2</v>
      </c>
      <c r="F165" s="162">
        <v>2.4816354480033546E-2</v>
      </c>
      <c r="G165" s="162">
        <v>8.9520415410347838E-3</v>
      </c>
      <c r="H165" s="162">
        <v>1.1350809917363197E-2</v>
      </c>
      <c r="I165" s="162">
        <v>2.7226367243555964E-3</v>
      </c>
      <c r="J165" s="162">
        <v>4.6856745279516979E-3</v>
      </c>
      <c r="K165" s="162">
        <v>2.1799317955994955E-2</v>
      </c>
      <c r="L165" s="162">
        <v>3.9683308394493024E-4</v>
      </c>
      <c r="M165" s="162">
        <v>3.5421727005468906E-3</v>
      </c>
      <c r="N165" s="162">
        <v>1.2360046902022984E-2</v>
      </c>
      <c r="O165" s="162">
        <v>2.6201398311318517E-2</v>
      </c>
      <c r="P165" s="163">
        <v>7.5796929487971815E-2</v>
      </c>
      <c r="Q165" s="137"/>
    </row>
    <row r="166" spans="1:17" x14ac:dyDescent="0.25">
      <c r="A166" s="159" t="s">
        <v>146</v>
      </c>
      <c r="B166" s="164">
        <v>0.59360597429368345</v>
      </c>
      <c r="C166" s="162">
        <v>0.73053158421742437</v>
      </c>
      <c r="D166" s="162">
        <v>0.82945783687396768</v>
      </c>
      <c r="E166" s="162">
        <v>0.88662133354715944</v>
      </c>
      <c r="F166" s="162">
        <v>0.98737097499137683</v>
      </c>
      <c r="G166" s="162">
        <v>0.79103797822288324</v>
      </c>
      <c r="H166" s="162">
        <v>0.97331527049478339</v>
      </c>
      <c r="I166" s="162">
        <v>0.9927749738999625</v>
      </c>
      <c r="J166" s="162">
        <v>0.99047549700545923</v>
      </c>
      <c r="K166" s="161">
        <v>1</v>
      </c>
      <c r="L166" s="162">
        <v>0.59121022399635748</v>
      </c>
      <c r="M166" s="162">
        <v>0.67381755546858035</v>
      </c>
      <c r="N166" s="162">
        <v>0.78918107209383725</v>
      </c>
      <c r="O166" s="162">
        <v>0.8756794699915319</v>
      </c>
      <c r="P166" s="163">
        <v>0.93123878941254912</v>
      </c>
      <c r="Q166" s="137"/>
    </row>
    <row r="167" spans="1:17" x14ac:dyDescent="0.25">
      <c r="A167" s="159" t="s">
        <v>147</v>
      </c>
      <c r="B167" s="160">
        <v>1</v>
      </c>
      <c r="C167" s="162">
        <v>0.99844205378497297</v>
      </c>
      <c r="D167" s="162">
        <v>0.99884195625081962</v>
      </c>
      <c r="E167" s="162">
        <v>0.90411670934069355</v>
      </c>
      <c r="F167" s="162">
        <v>0.23378148561126991</v>
      </c>
      <c r="G167" s="162">
        <v>0.91654520832548569</v>
      </c>
      <c r="H167" s="162">
        <v>0.40011652725474228</v>
      </c>
      <c r="I167" s="162">
        <v>0.12385420801651797</v>
      </c>
      <c r="J167" s="162">
        <v>5.3765437839776095E-2</v>
      </c>
      <c r="K167" s="162">
        <v>3.8842335067246221E-2</v>
      </c>
      <c r="L167" s="161">
        <v>1</v>
      </c>
      <c r="M167" s="162">
        <v>0.99822640735437818</v>
      </c>
      <c r="N167" s="161">
        <v>1</v>
      </c>
      <c r="O167" s="162">
        <v>0.9985444588532536</v>
      </c>
      <c r="P167" s="163">
        <v>0.74072571690852984</v>
      </c>
      <c r="Q167" s="137"/>
    </row>
    <row r="168" spans="1:17" x14ac:dyDescent="0.25">
      <c r="A168" s="159" t="s">
        <v>148</v>
      </c>
      <c r="B168" s="160">
        <v>0</v>
      </c>
      <c r="C168" s="162">
        <v>1.4302808709966716E-3</v>
      </c>
      <c r="D168" s="162">
        <v>9.5165762295352358E-4</v>
      </c>
      <c r="E168" s="162">
        <v>1.0640100374287496E-2</v>
      </c>
      <c r="F168" s="162">
        <v>2.1688417052221545E-3</v>
      </c>
      <c r="G168" s="162">
        <v>1.6602991820379215E-3</v>
      </c>
      <c r="H168" s="161">
        <v>0</v>
      </c>
      <c r="I168" s="162">
        <v>1.6315549350982028E-3</v>
      </c>
      <c r="J168" s="161">
        <v>0</v>
      </c>
      <c r="K168" s="161">
        <v>0</v>
      </c>
      <c r="L168" s="161">
        <v>0</v>
      </c>
      <c r="M168" s="162">
        <v>1.7735926456211907E-3</v>
      </c>
      <c r="N168" s="161">
        <v>0</v>
      </c>
      <c r="O168" s="162">
        <v>1.1961351449841649E-3</v>
      </c>
      <c r="P168" s="163">
        <v>1.53636648143548E-2</v>
      </c>
      <c r="Q168" s="137"/>
    </row>
    <row r="169" spans="1:17" x14ac:dyDescent="0.25">
      <c r="A169" s="159" t="s">
        <v>149</v>
      </c>
      <c r="B169" s="160">
        <v>0</v>
      </c>
      <c r="C169" s="161">
        <v>0</v>
      </c>
      <c r="D169" s="162">
        <v>2.0638612622666923E-4</v>
      </c>
      <c r="E169" s="161">
        <v>0</v>
      </c>
      <c r="F169" s="162">
        <v>2.0110576766096903E-3</v>
      </c>
      <c r="G169" s="161">
        <v>0</v>
      </c>
      <c r="H169" s="162">
        <v>1.1068119375869632E-2</v>
      </c>
      <c r="I169" s="161">
        <v>0</v>
      </c>
      <c r="J169" s="161">
        <v>0</v>
      </c>
      <c r="K169" s="161">
        <v>0</v>
      </c>
      <c r="L169" s="161">
        <v>0</v>
      </c>
      <c r="M169" s="161">
        <v>0</v>
      </c>
      <c r="N169" s="161">
        <v>0</v>
      </c>
      <c r="O169" s="162">
        <v>2.5940600176216268E-4</v>
      </c>
      <c r="P169" s="165">
        <v>0</v>
      </c>
      <c r="Q169" s="137"/>
    </row>
    <row r="170" spans="1:17" x14ac:dyDescent="0.25">
      <c r="A170" s="159" t="s">
        <v>150</v>
      </c>
      <c r="B170" s="160">
        <v>0</v>
      </c>
      <c r="C170" s="161">
        <v>0</v>
      </c>
      <c r="D170" s="161">
        <v>0</v>
      </c>
      <c r="E170" s="161">
        <v>0</v>
      </c>
      <c r="F170" s="162">
        <v>7.7927721849435179E-3</v>
      </c>
      <c r="G170" s="161">
        <v>0</v>
      </c>
      <c r="H170" s="161">
        <v>0</v>
      </c>
      <c r="I170" s="162">
        <v>6.6687727989307791E-3</v>
      </c>
      <c r="J170" s="162">
        <v>1.1692369252527451E-2</v>
      </c>
      <c r="K170" s="162">
        <v>1.2037047589710203E-2</v>
      </c>
      <c r="L170" s="161">
        <v>0</v>
      </c>
      <c r="M170" s="161">
        <v>0</v>
      </c>
      <c r="N170" s="161">
        <v>0</v>
      </c>
      <c r="O170" s="161">
        <v>0</v>
      </c>
      <c r="P170" s="163">
        <v>2.5272314091574015E-3</v>
      </c>
      <c r="Q170" s="137"/>
    </row>
    <row r="171" spans="1:17" x14ac:dyDescent="0.25">
      <c r="A171" s="159" t="s">
        <v>151</v>
      </c>
      <c r="B171" s="160">
        <v>0</v>
      </c>
      <c r="C171" s="161">
        <v>0</v>
      </c>
      <c r="D171" s="161">
        <v>0</v>
      </c>
      <c r="E171" s="161">
        <v>0</v>
      </c>
      <c r="F171" s="162">
        <v>0.11046505297117178</v>
      </c>
      <c r="G171" s="161">
        <v>0</v>
      </c>
      <c r="H171" s="161">
        <v>0</v>
      </c>
      <c r="I171" s="162">
        <v>1.6081872965745692E-2</v>
      </c>
      <c r="J171" s="162">
        <v>7.4064658620342172E-2</v>
      </c>
      <c r="K171" s="162">
        <v>0.46509362700740198</v>
      </c>
      <c r="L171" s="161">
        <v>0</v>
      </c>
      <c r="M171" s="161">
        <v>0</v>
      </c>
      <c r="N171" s="161">
        <v>0</v>
      </c>
      <c r="O171" s="161">
        <v>0</v>
      </c>
      <c r="P171" s="163">
        <v>2.1854310546307238E-3</v>
      </c>
      <c r="Q171" s="137"/>
    </row>
    <row r="172" spans="1:17" x14ac:dyDescent="0.25">
      <c r="A172" s="159" t="s">
        <v>152</v>
      </c>
      <c r="B172" s="160">
        <v>0</v>
      </c>
      <c r="C172" s="162">
        <v>1.2766534403065068E-4</v>
      </c>
      <c r="D172" s="161">
        <v>0</v>
      </c>
      <c r="E172" s="162">
        <v>8.2740499975560169E-2</v>
      </c>
      <c r="F172" s="162">
        <v>0.62885007698362572</v>
      </c>
      <c r="G172" s="162">
        <v>8.1794492492476736E-2</v>
      </c>
      <c r="H172" s="162">
        <v>0.57259200175474112</v>
      </c>
      <c r="I172" s="162">
        <v>0.83721572474486239</v>
      </c>
      <c r="J172" s="162">
        <v>0.82742195969980137</v>
      </c>
      <c r="K172" s="162">
        <v>0.47883639778510584</v>
      </c>
      <c r="L172" s="161">
        <v>0</v>
      </c>
      <c r="M172" s="161">
        <v>0</v>
      </c>
      <c r="N172" s="161">
        <v>0</v>
      </c>
      <c r="O172" s="161">
        <v>0</v>
      </c>
      <c r="P172" s="163">
        <v>0.23353178338236391</v>
      </c>
      <c r="Q172" s="137"/>
    </row>
    <row r="173" spans="1:17" x14ac:dyDescent="0.25">
      <c r="A173" s="159" t="s">
        <v>153</v>
      </c>
      <c r="B173" s="160">
        <v>0</v>
      </c>
      <c r="C173" s="161">
        <v>0</v>
      </c>
      <c r="D173" s="161">
        <v>0</v>
      </c>
      <c r="E173" s="162">
        <v>2.502690309458737E-3</v>
      </c>
      <c r="F173" s="162">
        <v>1.4930712867157879E-2</v>
      </c>
      <c r="G173" s="161">
        <v>0</v>
      </c>
      <c r="H173" s="162">
        <v>1.6223351614646928E-2</v>
      </c>
      <c r="I173" s="162">
        <v>1.4547866538844765E-2</v>
      </c>
      <c r="J173" s="162">
        <v>3.3055574587552629E-2</v>
      </c>
      <c r="K173" s="162">
        <v>5.1905925505357168E-3</v>
      </c>
      <c r="L173" s="161">
        <v>0</v>
      </c>
      <c r="M173" s="161">
        <v>0</v>
      </c>
      <c r="N173" s="161">
        <v>0</v>
      </c>
      <c r="O173" s="161">
        <v>0</v>
      </c>
      <c r="P173" s="163">
        <v>5.6661724309635285E-3</v>
      </c>
      <c r="Q173" s="137"/>
    </row>
    <row r="174" spans="1:17" x14ac:dyDescent="0.25">
      <c r="A174" s="159" t="s">
        <v>154</v>
      </c>
      <c r="B174" s="164">
        <v>2.576178876623082E-3</v>
      </c>
      <c r="C174" s="162">
        <v>1.5932074753793458E-3</v>
      </c>
      <c r="D174" s="162">
        <v>2.8462443983455956E-3</v>
      </c>
      <c r="E174" s="162">
        <v>3.0998130936671091E-3</v>
      </c>
      <c r="F174" s="162">
        <v>7.1182468330153797E-4</v>
      </c>
      <c r="G174" s="161">
        <v>0</v>
      </c>
      <c r="H174" s="161">
        <v>0</v>
      </c>
      <c r="I174" s="161">
        <v>0</v>
      </c>
      <c r="J174" s="161">
        <v>0</v>
      </c>
      <c r="K174" s="162">
        <v>3.6097009757168758E-3</v>
      </c>
      <c r="L174" s="162">
        <v>2.7187775112097498E-3</v>
      </c>
      <c r="M174" s="162">
        <v>4.6521938769880509E-4</v>
      </c>
      <c r="N174" s="162">
        <v>1.920124505405837E-3</v>
      </c>
      <c r="O174" s="162">
        <v>7.154869301649565E-3</v>
      </c>
      <c r="P174" s="165">
        <v>0</v>
      </c>
      <c r="Q174" s="137"/>
    </row>
    <row r="175" spans="1:17" x14ac:dyDescent="0.25">
      <c r="A175" s="159" t="s">
        <v>155</v>
      </c>
      <c r="B175" s="164">
        <v>0.64782765246996044</v>
      </c>
      <c r="C175" s="162">
        <v>0.16763712023292371</v>
      </c>
      <c r="D175" s="162">
        <v>7.2903711587795628E-2</v>
      </c>
      <c r="E175" s="162">
        <v>5.6648342933146995E-2</v>
      </c>
      <c r="F175" s="162">
        <v>1.1179572540032138E-2</v>
      </c>
      <c r="G175" s="162">
        <v>0.16475702945467538</v>
      </c>
      <c r="H175" s="162">
        <v>3.4188525114791105E-2</v>
      </c>
      <c r="I175" s="161">
        <v>0</v>
      </c>
      <c r="J175" s="162">
        <v>1.0494046311724658E-2</v>
      </c>
      <c r="K175" s="162">
        <v>3.3245335303474116E-3</v>
      </c>
      <c r="L175" s="162">
        <v>0.71579842023689577</v>
      </c>
      <c r="M175" s="162">
        <v>0.25160629711098836</v>
      </c>
      <c r="N175" s="162">
        <v>8.0344414251919294E-2</v>
      </c>
      <c r="O175" s="162">
        <v>6.0065851309981211E-2</v>
      </c>
      <c r="P175" s="163">
        <v>2.3086780773648216E-2</v>
      </c>
      <c r="Q175" s="137"/>
    </row>
    <row r="176" spans="1:17" x14ac:dyDescent="0.25">
      <c r="A176" s="159" t="s">
        <v>156</v>
      </c>
      <c r="B176" s="164">
        <v>7.335360442357719E-2</v>
      </c>
      <c r="C176" s="162">
        <v>0.45461838251050635</v>
      </c>
      <c r="D176" s="162">
        <v>0.54571737748015681</v>
      </c>
      <c r="E176" s="162">
        <v>0.46238459915039948</v>
      </c>
      <c r="F176" s="162">
        <v>0.21325724235339041</v>
      </c>
      <c r="G176" s="162">
        <v>0.43431121708604903</v>
      </c>
      <c r="H176" s="162">
        <v>0.33010107980700232</v>
      </c>
      <c r="I176" s="162">
        <v>0.20860032149436317</v>
      </c>
      <c r="J176" s="162">
        <v>0.10641593636047496</v>
      </c>
      <c r="K176" s="162">
        <v>1.2690060327903428E-2</v>
      </c>
      <c r="L176" s="162">
        <v>4.1109463373152737E-2</v>
      </c>
      <c r="M176" s="162">
        <v>0.35821438722848631</v>
      </c>
      <c r="N176" s="162">
        <v>0.55876070702706637</v>
      </c>
      <c r="O176" s="162">
        <v>0.50587307026279005</v>
      </c>
      <c r="P176" s="163">
        <v>0.43839182462503884</v>
      </c>
      <c r="Q176" s="137"/>
    </row>
    <row r="177" spans="1:17" x14ac:dyDescent="0.25">
      <c r="A177" s="159" t="s">
        <v>157</v>
      </c>
      <c r="B177" s="164">
        <v>2.1582209164230585E-2</v>
      </c>
      <c r="C177" s="162">
        <v>9.2293441688660518E-3</v>
      </c>
      <c r="D177" s="162">
        <v>6.5583938887341306E-3</v>
      </c>
      <c r="E177" s="162">
        <v>1.2884299245356305E-2</v>
      </c>
      <c r="F177" s="162">
        <v>1.3796736021636467E-2</v>
      </c>
      <c r="G177" s="162">
        <v>4.0151330077976805E-2</v>
      </c>
      <c r="H177" s="162">
        <v>1.9992407006234461E-2</v>
      </c>
      <c r="I177" s="162">
        <v>2.1839621768569217E-3</v>
      </c>
      <c r="J177" s="161">
        <v>0</v>
      </c>
      <c r="K177" s="161">
        <v>0</v>
      </c>
      <c r="L177" s="162">
        <v>2.4220397014324904E-2</v>
      </c>
      <c r="M177" s="162">
        <v>1.0694637595532649E-2</v>
      </c>
      <c r="N177" s="162">
        <v>2.9297433852445379E-3</v>
      </c>
      <c r="O177" s="162">
        <v>7.6991779694960726E-3</v>
      </c>
      <c r="P177" s="163">
        <v>1.9902245731797281E-2</v>
      </c>
      <c r="Q177" s="137"/>
    </row>
    <row r="178" spans="1:17" x14ac:dyDescent="0.25">
      <c r="A178" s="159" t="s">
        <v>158</v>
      </c>
      <c r="B178" s="164">
        <v>0.11134244800580369</v>
      </c>
      <c r="C178" s="162">
        <v>0.15275918489553367</v>
      </c>
      <c r="D178" s="162">
        <v>6.2652033232186335E-2</v>
      </c>
      <c r="E178" s="162">
        <v>2.9124202317606443E-2</v>
      </c>
      <c r="F178" s="162">
        <v>5.6506751203161979E-3</v>
      </c>
      <c r="G178" s="162">
        <v>3.2577079121602251E-2</v>
      </c>
      <c r="H178" s="162">
        <v>5.0191782838012134E-3</v>
      </c>
      <c r="I178" s="162">
        <v>1.4859137171426065E-3</v>
      </c>
      <c r="J178" s="161">
        <v>0</v>
      </c>
      <c r="K178" s="161">
        <v>0</v>
      </c>
      <c r="L178" s="162">
        <v>8.6510922894554573E-2</v>
      </c>
      <c r="M178" s="162">
        <v>0.17916771994251612</v>
      </c>
      <c r="N178" s="162">
        <v>9.3427028990509878E-2</v>
      </c>
      <c r="O178" s="162">
        <v>5.9491185112233315E-2</v>
      </c>
      <c r="P178" s="163">
        <v>1.709333217778608E-2</v>
      </c>
      <c r="Q178" s="137"/>
    </row>
    <row r="179" spans="1:17" x14ac:dyDescent="0.25">
      <c r="A179" s="159" t="s">
        <v>159</v>
      </c>
      <c r="B179" s="164">
        <v>1.7056129979158619E-3</v>
      </c>
      <c r="C179" s="162">
        <v>5.809488355280671E-3</v>
      </c>
      <c r="D179" s="162">
        <v>1.7635114228917285E-2</v>
      </c>
      <c r="E179" s="162">
        <v>2.8438085825378798E-2</v>
      </c>
      <c r="F179" s="162">
        <v>1.0876717403634887E-2</v>
      </c>
      <c r="G179" s="162">
        <v>4.8235827798566271E-2</v>
      </c>
      <c r="H179" s="162">
        <v>2.3255489570044658E-2</v>
      </c>
      <c r="I179" s="162">
        <v>4.3962494496175928E-3</v>
      </c>
      <c r="J179" s="162">
        <v>7.020364822484332E-4</v>
      </c>
      <c r="K179" s="161">
        <v>0</v>
      </c>
      <c r="L179" s="162">
        <v>2.6222973903544249E-4</v>
      </c>
      <c r="M179" s="162">
        <v>1.8362500293148177E-3</v>
      </c>
      <c r="N179" s="162">
        <v>1.6515367722421223E-2</v>
      </c>
      <c r="O179" s="162">
        <v>1.8562094965571999E-2</v>
      </c>
      <c r="P179" s="163">
        <v>2.4543197811030957E-2</v>
      </c>
      <c r="Q179" s="137"/>
    </row>
    <row r="180" spans="1:17" x14ac:dyDescent="0.25">
      <c r="A180" s="159" t="s">
        <v>160</v>
      </c>
      <c r="B180" s="164">
        <v>2.7518600614212361E-4</v>
      </c>
      <c r="C180" s="162">
        <v>3.5076003957056588E-2</v>
      </c>
      <c r="D180" s="162">
        <v>0.10943538914712564</v>
      </c>
      <c r="E180" s="162">
        <v>0.2169893715401339</v>
      </c>
      <c r="F180" s="162">
        <v>0.66581211074949398</v>
      </c>
      <c r="G180" s="162">
        <v>0.15623617555281308</v>
      </c>
      <c r="H180" s="162">
        <v>0.54275140020223522</v>
      </c>
      <c r="I180" s="162">
        <v>0.73981489957056679</v>
      </c>
      <c r="J180" s="162">
        <v>0.82377890984337021</v>
      </c>
      <c r="K180" s="162">
        <v>0.84831184333375798</v>
      </c>
      <c r="L180" s="161">
        <v>0</v>
      </c>
      <c r="M180" s="162">
        <v>1.7447383601317465E-2</v>
      </c>
      <c r="N180" s="162">
        <v>7.0933051389059754E-2</v>
      </c>
      <c r="O180" s="162">
        <v>0.15339909798731072</v>
      </c>
      <c r="P180" s="163">
        <v>0.30072522901455156</v>
      </c>
      <c r="Q180" s="137"/>
    </row>
    <row r="181" spans="1:17" x14ac:dyDescent="0.25">
      <c r="A181" s="159" t="s">
        <v>161</v>
      </c>
      <c r="B181" s="164">
        <v>0.11194586689370917</v>
      </c>
      <c r="C181" s="162">
        <v>0.17164131922502468</v>
      </c>
      <c r="D181" s="162">
        <v>0.18225173603673905</v>
      </c>
      <c r="E181" s="162">
        <v>0.18150604952986302</v>
      </c>
      <c r="F181" s="162">
        <v>3.5596899518955741E-2</v>
      </c>
      <c r="G181" s="162">
        <v>0.1094976133911516</v>
      </c>
      <c r="H181" s="162">
        <v>4.4691920015891132E-2</v>
      </c>
      <c r="I181" s="162">
        <v>2.2760379688408567E-2</v>
      </c>
      <c r="J181" s="162">
        <v>1.4236342101248189E-2</v>
      </c>
      <c r="K181" s="161">
        <v>0</v>
      </c>
      <c r="L181" s="162">
        <v>9.4130123003307156E-2</v>
      </c>
      <c r="M181" s="162">
        <v>0.17885966076937743</v>
      </c>
      <c r="N181" s="162">
        <v>0.17378697963213885</v>
      </c>
      <c r="O181" s="162">
        <v>0.18243765760077307</v>
      </c>
      <c r="P181" s="163">
        <v>0.16813681710422484</v>
      </c>
      <c r="Q181" s="137"/>
    </row>
    <row r="182" spans="1:17" x14ac:dyDescent="0.25">
      <c r="A182" s="159" t="s">
        <v>162</v>
      </c>
      <c r="B182" s="160">
        <v>0</v>
      </c>
      <c r="C182" s="161">
        <v>0</v>
      </c>
      <c r="D182" s="161">
        <v>0</v>
      </c>
      <c r="E182" s="162">
        <v>2.0936116614250848E-3</v>
      </c>
      <c r="F182" s="162">
        <v>7.5280203421092598E-4</v>
      </c>
      <c r="G182" s="161">
        <v>0</v>
      </c>
      <c r="H182" s="161">
        <v>0</v>
      </c>
      <c r="I182" s="161">
        <v>0</v>
      </c>
      <c r="J182" s="161">
        <v>0</v>
      </c>
      <c r="K182" s="162">
        <v>2.1046033323832668E-3</v>
      </c>
      <c r="L182" s="161">
        <v>0</v>
      </c>
      <c r="M182" s="161">
        <v>0</v>
      </c>
      <c r="N182" s="161">
        <v>0</v>
      </c>
      <c r="O182" s="161">
        <v>0</v>
      </c>
      <c r="P182" s="163">
        <v>3.0661099436074916E-3</v>
      </c>
      <c r="Q182" s="137"/>
    </row>
    <row r="183" spans="1:17" x14ac:dyDescent="0.25">
      <c r="A183" s="159" t="s">
        <v>163</v>
      </c>
      <c r="B183" s="160">
        <v>0</v>
      </c>
      <c r="C183" s="161">
        <v>0</v>
      </c>
      <c r="D183" s="161">
        <v>0</v>
      </c>
      <c r="E183" s="162">
        <v>4.6071260129583631E-3</v>
      </c>
      <c r="F183" s="162">
        <v>4.119244088996718E-2</v>
      </c>
      <c r="G183" s="161">
        <v>0</v>
      </c>
      <c r="H183" s="161">
        <v>0</v>
      </c>
      <c r="I183" s="162">
        <v>1.7308381291808065E-2</v>
      </c>
      <c r="J183" s="162">
        <v>4.437272890093364E-2</v>
      </c>
      <c r="K183" s="162">
        <v>0.12995925849989065</v>
      </c>
      <c r="L183" s="161">
        <v>0</v>
      </c>
      <c r="M183" s="161">
        <v>0</v>
      </c>
      <c r="N183" s="161">
        <v>0</v>
      </c>
      <c r="O183" s="162">
        <v>5.316995490194357E-3</v>
      </c>
      <c r="P183" s="163">
        <v>5.054462818314804E-3</v>
      </c>
      <c r="Q183" s="137"/>
    </row>
    <row r="184" spans="1:17" x14ac:dyDescent="0.25">
      <c r="A184" s="159" t="s">
        <v>164</v>
      </c>
      <c r="B184" s="164">
        <v>2.9391241162037833E-2</v>
      </c>
      <c r="C184" s="162">
        <v>1.6359491794291484E-3</v>
      </c>
      <c r="D184" s="161">
        <v>0</v>
      </c>
      <c r="E184" s="162">
        <v>2.2244986900647312E-3</v>
      </c>
      <c r="F184" s="162">
        <v>1.1729786850610095E-3</v>
      </c>
      <c r="G184" s="162">
        <v>1.4233727517165614E-2</v>
      </c>
      <c r="H184" s="161">
        <v>0</v>
      </c>
      <c r="I184" s="162">
        <v>3.4498926112358419E-3</v>
      </c>
      <c r="J184" s="161">
        <v>0</v>
      </c>
      <c r="K184" s="161">
        <v>0</v>
      </c>
      <c r="L184" s="162">
        <v>3.5249666227519981E-2</v>
      </c>
      <c r="M184" s="162">
        <v>1.708444334767949E-3</v>
      </c>
      <c r="N184" s="162">
        <v>1.3825830962347328E-3</v>
      </c>
      <c r="O184" s="161">
        <v>0</v>
      </c>
      <c r="P184" s="165">
        <v>0</v>
      </c>
      <c r="Q184" s="137"/>
    </row>
    <row r="185" spans="1:17" x14ac:dyDescent="0.25">
      <c r="A185" s="159" t="s">
        <v>165</v>
      </c>
      <c r="B185" s="164">
        <v>2.7714173596072388E-2</v>
      </c>
      <c r="C185" s="162">
        <v>2.2089307175856623E-2</v>
      </c>
      <c r="D185" s="162">
        <v>1.096947839895992E-2</v>
      </c>
      <c r="E185" s="162">
        <v>9.7970280120188592E-3</v>
      </c>
      <c r="F185" s="162">
        <v>2.5633162867661021E-3</v>
      </c>
      <c r="G185" s="162">
        <v>4.8361898785383977E-3</v>
      </c>
      <c r="H185" s="162">
        <v>9.4939573706283673E-3</v>
      </c>
      <c r="I185" s="162">
        <v>3.2730304409262683E-3</v>
      </c>
      <c r="J185" s="161">
        <v>0</v>
      </c>
      <c r="K185" s="161">
        <v>0</v>
      </c>
      <c r="L185" s="162">
        <v>3.078845131600241E-2</v>
      </c>
      <c r="M185" s="162">
        <v>2.4766483198846168E-2</v>
      </c>
      <c r="N185" s="162">
        <v>1.3952381216969362E-2</v>
      </c>
      <c r="O185" s="162">
        <v>7.2991652113674208E-3</v>
      </c>
      <c r="P185" s="163">
        <v>9.41242014026397E-3</v>
      </c>
      <c r="Q185" s="137"/>
    </row>
    <row r="186" spans="1:17" ht="24" x14ac:dyDescent="0.25">
      <c r="A186" s="159" t="s">
        <v>166</v>
      </c>
      <c r="B186" s="164">
        <v>0.42967936438879856</v>
      </c>
      <c r="C186" s="162">
        <v>6.3501400829528612E-2</v>
      </c>
      <c r="D186" s="162">
        <v>4.4117483498409077E-2</v>
      </c>
      <c r="E186" s="162">
        <v>2.9695536606565723E-2</v>
      </c>
      <c r="F186" s="162">
        <v>1.5271890559533369E-2</v>
      </c>
      <c r="G186" s="162">
        <v>0.1836228527491853</v>
      </c>
      <c r="H186" s="162">
        <v>6.7907959854382072E-3</v>
      </c>
      <c r="I186" s="162">
        <v>8.0950725961800984E-3</v>
      </c>
      <c r="J186" s="162">
        <v>3.2865368833894172E-3</v>
      </c>
      <c r="K186" s="161">
        <v>0</v>
      </c>
      <c r="L186" s="162">
        <v>0.49457316169769805</v>
      </c>
      <c r="M186" s="162">
        <v>0.10191697758474973</v>
      </c>
      <c r="N186" s="162">
        <v>3.3613566637380292E-2</v>
      </c>
      <c r="O186" s="162">
        <v>2.7641631147372735E-2</v>
      </c>
      <c r="P186" s="163">
        <v>1.5264424590431975E-2</v>
      </c>
      <c r="Q186" s="137"/>
    </row>
    <row r="187" spans="1:17" x14ac:dyDescent="0.25">
      <c r="A187" s="159" t="s">
        <v>167</v>
      </c>
      <c r="B187" s="160">
        <v>0</v>
      </c>
      <c r="C187" s="162">
        <v>2.0729390809840444E-4</v>
      </c>
      <c r="D187" s="162">
        <v>2.0792988920001953E-3</v>
      </c>
      <c r="E187" s="162">
        <v>3.2686384400392784E-3</v>
      </c>
      <c r="F187" s="162">
        <v>5.0384353417703108E-4</v>
      </c>
      <c r="G187" s="162">
        <v>5.9247320408774172E-3</v>
      </c>
      <c r="H187" s="162">
        <v>2.772968894871582E-3</v>
      </c>
      <c r="I187" s="161">
        <v>0</v>
      </c>
      <c r="J187" s="161">
        <v>0</v>
      </c>
      <c r="K187" s="161">
        <v>0</v>
      </c>
      <c r="L187" s="161">
        <v>0</v>
      </c>
      <c r="M187" s="162">
        <v>2.5705087604870899E-4</v>
      </c>
      <c r="N187" s="162">
        <v>1.6793042413850974E-4</v>
      </c>
      <c r="O187" s="162">
        <v>3.596256809188412E-3</v>
      </c>
      <c r="P187" s="163">
        <v>1.4005098340776152E-3</v>
      </c>
      <c r="Q187" s="137"/>
    </row>
    <row r="188" spans="1:17" x14ac:dyDescent="0.25">
      <c r="A188" s="159" t="s">
        <v>168</v>
      </c>
      <c r="B188" s="164">
        <v>2.236566782708398E-2</v>
      </c>
      <c r="C188" s="162">
        <v>1.3479693445323812E-2</v>
      </c>
      <c r="D188" s="162">
        <v>1.079865840567407E-2</v>
      </c>
      <c r="E188" s="162">
        <v>1.219497273384039E-2</v>
      </c>
      <c r="F188" s="162">
        <v>1.2860407046508036E-3</v>
      </c>
      <c r="G188" s="161">
        <v>0</v>
      </c>
      <c r="H188" s="161">
        <v>0</v>
      </c>
      <c r="I188" s="162">
        <v>2.6412869131767491E-3</v>
      </c>
      <c r="J188" s="161">
        <v>0</v>
      </c>
      <c r="K188" s="162">
        <v>3.9762708636817698E-3</v>
      </c>
      <c r="L188" s="162">
        <v>2.648782354301241E-2</v>
      </c>
      <c r="M188" s="162">
        <v>1.4226188316716095E-2</v>
      </c>
      <c r="N188" s="162">
        <v>1.0179124640620478E-2</v>
      </c>
      <c r="O188" s="162">
        <v>1.5299073629617832E-2</v>
      </c>
      <c r="P188" s="163">
        <v>5.968308635689935E-3</v>
      </c>
      <c r="Q188" s="137"/>
    </row>
    <row r="189" spans="1:17" x14ac:dyDescent="0.25">
      <c r="A189" s="159" t="s">
        <v>169</v>
      </c>
      <c r="B189" s="164">
        <v>7.2874550155134776E-2</v>
      </c>
      <c r="C189" s="162">
        <v>6.8351601546626173E-2</v>
      </c>
      <c r="D189" s="162">
        <v>4.4227073953024339E-2</v>
      </c>
      <c r="E189" s="162">
        <v>2.9493711949173881E-2</v>
      </c>
      <c r="F189" s="162">
        <v>2.0736549465628228E-3</v>
      </c>
      <c r="G189" s="161">
        <v>0</v>
      </c>
      <c r="H189" s="162">
        <v>3.8666711465882011E-3</v>
      </c>
      <c r="I189" s="161">
        <v>0</v>
      </c>
      <c r="J189" s="161">
        <v>0</v>
      </c>
      <c r="K189" s="161">
        <v>0</v>
      </c>
      <c r="L189" s="162">
        <v>7.0029472062819745E-2</v>
      </c>
      <c r="M189" s="162">
        <v>8.4788914196424148E-2</v>
      </c>
      <c r="N189" s="162">
        <v>4.5643524381487166E-2</v>
      </c>
      <c r="O189" s="162">
        <v>4.6123472203910408E-2</v>
      </c>
      <c r="P189" s="163">
        <v>1.9534534940218094E-2</v>
      </c>
      <c r="Q189" s="137"/>
    </row>
    <row r="190" spans="1:17" x14ac:dyDescent="0.25">
      <c r="A190" s="159" t="s">
        <v>170</v>
      </c>
      <c r="B190" s="164">
        <v>0.21047354420419576</v>
      </c>
      <c r="C190" s="162">
        <v>0.44123267227331459</v>
      </c>
      <c r="D190" s="162">
        <v>0.46773994371360023</v>
      </c>
      <c r="E190" s="162">
        <v>0.49813995745080381</v>
      </c>
      <c r="F190" s="162">
        <v>0.19038131403219605</v>
      </c>
      <c r="G190" s="162">
        <v>0.45269158304933443</v>
      </c>
      <c r="H190" s="162">
        <v>0.23330876474957976</v>
      </c>
      <c r="I190" s="162">
        <v>0.11921631292045627</v>
      </c>
      <c r="J190" s="162">
        <v>4.6023295255304936E-2</v>
      </c>
      <c r="K190" s="162">
        <v>2.2872696505046764E-3</v>
      </c>
      <c r="L190" s="162">
        <v>0.16844518772925549</v>
      </c>
      <c r="M190" s="162">
        <v>0.40443350993874544</v>
      </c>
      <c r="N190" s="162">
        <v>0.48549089524745165</v>
      </c>
      <c r="O190" s="162">
        <v>0.45091708433717526</v>
      </c>
      <c r="P190" s="163">
        <v>0.52451109484116121</v>
      </c>
      <c r="Q190" s="137"/>
    </row>
    <row r="191" spans="1:17" x14ac:dyDescent="0.25">
      <c r="A191" s="159" t="s">
        <v>171</v>
      </c>
      <c r="B191" s="164">
        <v>5.8818374022215208E-2</v>
      </c>
      <c r="C191" s="162">
        <v>1.2733729099514569E-2</v>
      </c>
      <c r="D191" s="162">
        <v>9.8425478372410401E-4</v>
      </c>
      <c r="E191" s="162">
        <v>1.1612909340746528E-3</v>
      </c>
      <c r="F191" s="162">
        <v>1.2023856442972266E-4</v>
      </c>
      <c r="G191" s="161">
        <v>0</v>
      </c>
      <c r="H191" s="161">
        <v>0</v>
      </c>
      <c r="I191" s="161">
        <v>0</v>
      </c>
      <c r="J191" s="161">
        <v>0</v>
      </c>
      <c r="K191" s="161">
        <v>0</v>
      </c>
      <c r="L191" s="162">
        <v>6.5833100347336193E-2</v>
      </c>
      <c r="M191" s="162">
        <v>1.9269765121526106E-2</v>
      </c>
      <c r="N191" s="162">
        <v>3.7322659990435291E-3</v>
      </c>
      <c r="O191" s="162">
        <v>1.9573936147556292E-3</v>
      </c>
      <c r="P191" s="163">
        <v>3.5616064270928738E-4</v>
      </c>
      <c r="Q191" s="137"/>
    </row>
    <row r="192" spans="1:17" ht="24" x14ac:dyDescent="0.25">
      <c r="A192" s="159" t="s">
        <v>172</v>
      </c>
      <c r="B192" s="160">
        <v>0</v>
      </c>
      <c r="C192" s="161">
        <v>0</v>
      </c>
      <c r="D192" s="162">
        <v>9.8665970245957724E-4</v>
      </c>
      <c r="E192" s="162">
        <v>1.4060969008790589E-2</v>
      </c>
      <c r="F192" s="162">
        <v>0.13655741690035336</v>
      </c>
      <c r="G192" s="161">
        <v>0</v>
      </c>
      <c r="H192" s="162">
        <v>9.2530880402776419E-2</v>
      </c>
      <c r="I192" s="162">
        <v>0.17386720995950197</v>
      </c>
      <c r="J192" s="162">
        <v>0.19492138654388944</v>
      </c>
      <c r="K192" s="162">
        <v>0.21292362511070057</v>
      </c>
      <c r="L192" s="161">
        <v>0</v>
      </c>
      <c r="M192" s="161">
        <v>0</v>
      </c>
      <c r="N192" s="161">
        <v>0</v>
      </c>
      <c r="O192" s="162">
        <v>2.8564268807562861E-3</v>
      </c>
      <c r="P192" s="163">
        <v>2.6080753068249394E-2</v>
      </c>
      <c r="Q192" s="137"/>
    </row>
    <row r="193" spans="1:17" x14ac:dyDescent="0.25">
      <c r="A193" s="159" t="s">
        <v>173</v>
      </c>
      <c r="B193" s="164">
        <v>2.5606651500252132E-2</v>
      </c>
      <c r="C193" s="162">
        <v>5.1882202070728245E-2</v>
      </c>
      <c r="D193" s="162">
        <v>3.8765971156339993E-2</v>
      </c>
      <c r="E193" s="162">
        <v>1.1755060476735473E-2</v>
      </c>
      <c r="F193" s="162">
        <v>9.3748268236692078E-2</v>
      </c>
      <c r="G193" s="162">
        <v>1.4162421205273515E-2</v>
      </c>
      <c r="H193" s="162">
        <v>7.6351710831160699E-2</v>
      </c>
      <c r="I193" s="162">
        <v>9.2802640641001452E-2</v>
      </c>
      <c r="J193" s="162">
        <v>0.11118304082769254</v>
      </c>
      <c r="K193" s="162">
        <v>0.1601178088197876</v>
      </c>
      <c r="L193" s="162">
        <v>1.6267532675248678E-2</v>
      </c>
      <c r="M193" s="162">
        <v>5.7842828751080919E-2</v>
      </c>
      <c r="N193" s="162">
        <v>4.563404596395465E-2</v>
      </c>
      <c r="O193" s="162">
        <v>2.9094696101390909E-2</v>
      </c>
      <c r="P193" s="163">
        <v>1.7666408678787174E-2</v>
      </c>
      <c r="Q193" s="137"/>
    </row>
    <row r="194" spans="1:17" x14ac:dyDescent="0.25">
      <c r="A194" s="159" t="s">
        <v>174</v>
      </c>
      <c r="B194" s="160">
        <v>0</v>
      </c>
      <c r="C194" s="161">
        <v>0</v>
      </c>
      <c r="D194" s="161">
        <v>0</v>
      </c>
      <c r="E194" s="162">
        <v>4.1067617433426249E-3</v>
      </c>
      <c r="F194" s="162">
        <v>0.25070930074718994</v>
      </c>
      <c r="G194" s="162">
        <v>1.1063949283594301E-2</v>
      </c>
      <c r="H194" s="162">
        <v>7.7098244797503851E-2</v>
      </c>
      <c r="I194" s="162">
        <v>0.24461517189871745</v>
      </c>
      <c r="J194" s="162">
        <v>0.3806581938033009</v>
      </c>
      <c r="K194" s="162">
        <v>0.50050831696686415</v>
      </c>
      <c r="L194" s="161">
        <v>0</v>
      </c>
      <c r="M194" s="161">
        <v>0</v>
      </c>
      <c r="N194" s="161">
        <v>0</v>
      </c>
      <c r="O194" s="161">
        <v>0</v>
      </c>
      <c r="P194" s="163">
        <v>2.7843232940714134E-2</v>
      </c>
      <c r="Q194" s="137"/>
    </row>
    <row r="195" spans="1:17" x14ac:dyDescent="0.25">
      <c r="A195" s="159" t="s">
        <v>175</v>
      </c>
      <c r="B195" s="164">
        <v>0.10973231771724126</v>
      </c>
      <c r="C195" s="162">
        <v>0.31830761508145999</v>
      </c>
      <c r="D195" s="162">
        <v>0.37291772277767027</v>
      </c>
      <c r="E195" s="162">
        <v>0.37763302209076355</v>
      </c>
      <c r="F195" s="162">
        <v>0.29990556571985488</v>
      </c>
      <c r="G195" s="162">
        <v>0.31842495758903272</v>
      </c>
      <c r="H195" s="162">
        <v>0.48507380453826321</v>
      </c>
      <c r="I195" s="162">
        <v>0.34958245143569544</v>
      </c>
      <c r="J195" s="162">
        <v>0.25851900396906508</v>
      </c>
      <c r="K195" s="162">
        <v>0.11092505098063006</v>
      </c>
      <c r="L195" s="162">
        <v>8.2014555182247623E-2</v>
      </c>
      <c r="M195" s="162">
        <v>0.27762941143968389</v>
      </c>
      <c r="N195" s="162">
        <v>0.35406893441098369</v>
      </c>
      <c r="O195" s="162">
        <v>0.40975477834171969</v>
      </c>
      <c r="P195" s="163">
        <v>0.34535223613466665</v>
      </c>
      <c r="Q195" s="137"/>
    </row>
    <row r="196" spans="1:17" ht="24" x14ac:dyDescent="0.25">
      <c r="A196" s="159" t="s">
        <v>176</v>
      </c>
      <c r="B196" s="164">
        <v>3.1185461464195579E-2</v>
      </c>
      <c r="C196" s="162">
        <v>4.0968963860113375E-3</v>
      </c>
      <c r="D196" s="162">
        <v>5.5526876401102978E-3</v>
      </c>
      <c r="E196" s="162">
        <v>8.2209398151730072E-3</v>
      </c>
      <c r="F196" s="162">
        <v>1.0235728453098845E-3</v>
      </c>
      <c r="G196" s="162">
        <v>3.6439257816923507E-3</v>
      </c>
      <c r="H196" s="161">
        <v>0</v>
      </c>
      <c r="I196" s="161">
        <v>0</v>
      </c>
      <c r="J196" s="162">
        <v>5.408542717357843E-3</v>
      </c>
      <c r="K196" s="161">
        <v>0</v>
      </c>
      <c r="L196" s="162">
        <v>3.3728703843578747E-2</v>
      </c>
      <c r="M196" s="162">
        <v>7.3222116556252541E-3</v>
      </c>
      <c r="N196" s="162">
        <v>7.5173310779703328E-3</v>
      </c>
      <c r="O196" s="162">
        <v>4.3781265864680646E-3</v>
      </c>
      <c r="P196" s="163">
        <v>6.6099155530302284E-3</v>
      </c>
      <c r="Q196" s="137"/>
    </row>
    <row r="197" spans="1:17" x14ac:dyDescent="0.25">
      <c r="A197" s="159" t="s">
        <v>177</v>
      </c>
      <c r="B197" s="164">
        <v>1.1549895124810123E-2</v>
      </c>
      <c r="C197" s="162">
        <v>4.1175881835379185E-3</v>
      </c>
      <c r="D197" s="162">
        <v>8.6076707802813519E-4</v>
      </c>
      <c r="E197" s="162">
        <v>4.7211073867801175E-4</v>
      </c>
      <c r="F197" s="162">
        <v>5.855576922283846E-3</v>
      </c>
      <c r="G197" s="162">
        <v>5.6293884224714544E-3</v>
      </c>
      <c r="H197" s="162">
        <v>1.2712201283189915E-2</v>
      </c>
      <c r="I197" s="162">
        <v>5.9068231943441357E-3</v>
      </c>
      <c r="J197" s="161">
        <v>0</v>
      </c>
      <c r="K197" s="162">
        <v>9.2616576078311374E-3</v>
      </c>
      <c r="L197" s="162">
        <v>1.1832011602800585E-2</v>
      </c>
      <c r="M197" s="162">
        <v>7.5466589205534272E-3</v>
      </c>
      <c r="N197" s="161">
        <v>0</v>
      </c>
      <c r="O197" s="162">
        <v>1.0818951362774512E-3</v>
      </c>
      <c r="P197" s="165">
        <v>0</v>
      </c>
      <c r="Q197" s="137"/>
    </row>
    <row r="198" spans="1:17" x14ac:dyDescent="0.25">
      <c r="A198" s="159" t="s">
        <v>47</v>
      </c>
      <c r="B198" s="164">
        <v>0.80923686508674397</v>
      </c>
      <c r="C198" s="162">
        <v>0.87470626542351615</v>
      </c>
      <c r="D198" s="162">
        <v>0.86750041873019534</v>
      </c>
      <c r="E198" s="162">
        <v>0.821047276209113</v>
      </c>
      <c r="F198" s="162">
        <v>0.30209821674382725</v>
      </c>
      <c r="G198" s="162">
        <v>0.29241753865909786</v>
      </c>
      <c r="H198" s="162">
        <v>0.29760265241325989</v>
      </c>
      <c r="I198" s="162">
        <v>0.19360673061290848</v>
      </c>
      <c r="J198" s="162">
        <v>0.1741534353143461</v>
      </c>
      <c r="K198" s="162">
        <v>0.15719764403508149</v>
      </c>
      <c r="L198" s="162">
        <v>0.79661440254398763</v>
      </c>
      <c r="M198" s="162">
        <v>0.88478705771929744</v>
      </c>
      <c r="N198" s="162">
        <v>0.86506042851518605</v>
      </c>
      <c r="O198" s="162">
        <v>0.90264082615915875</v>
      </c>
      <c r="P198" s="163">
        <v>0.82187021683137151</v>
      </c>
      <c r="Q198" s="137"/>
    </row>
    <row r="199" spans="1:17" x14ac:dyDescent="0.25">
      <c r="A199" s="159" t="s">
        <v>48</v>
      </c>
      <c r="B199" s="160">
        <v>3.6821212668640193</v>
      </c>
      <c r="C199" s="161">
        <v>3.5117000021129705</v>
      </c>
      <c r="D199" s="161">
        <v>3.096343478177233</v>
      </c>
      <c r="E199" s="161">
        <v>3.1673916952420429</v>
      </c>
      <c r="F199" s="161">
        <v>2.682610850185791</v>
      </c>
      <c r="G199" s="161">
        <v>3.9960719598043992</v>
      </c>
      <c r="H199" s="161">
        <v>3.4343106542432453</v>
      </c>
      <c r="I199" s="161">
        <v>2.8316221461165005</v>
      </c>
      <c r="J199" s="161">
        <v>2.3750887278519421</v>
      </c>
      <c r="K199" s="161">
        <v>1.8674055860977765</v>
      </c>
      <c r="L199" s="161">
        <v>3.7704961048098711</v>
      </c>
      <c r="M199" s="161">
        <v>3.4750301636551182</v>
      </c>
      <c r="N199" s="161">
        <v>3.2175003359952794</v>
      </c>
      <c r="O199" s="161">
        <v>3.029884089843768</v>
      </c>
      <c r="P199" s="165">
        <v>3.0464460273877956</v>
      </c>
      <c r="Q199" s="137"/>
    </row>
    <row r="200" spans="1:17" x14ac:dyDescent="0.25">
      <c r="A200" s="159" t="s">
        <v>180</v>
      </c>
      <c r="B200" s="164">
        <v>0.27486664565813707</v>
      </c>
      <c r="C200" s="162">
        <v>0.30190251148053188</v>
      </c>
      <c r="D200" s="162">
        <v>0.38375551418509612</v>
      </c>
      <c r="E200" s="162">
        <v>0.39514086602811049</v>
      </c>
      <c r="F200" s="162">
        <v>0.1213780862497582</v>
      </c>
      <c r="G200" s="162">
        <v>7.6205825044792341E-2</v>
      </c>
      <c r="H200" s="162">
        <v>9.1409322582625907E-2</v>
      </c>
      <c r="I200" s="162">
        <v>3.910659005075124E-2</v>
      </c>
      <c r="J200" s="162">
        <v>3.3098919077472977E-2</v>
      </c>
      <c r="K200" s="162">
        <v>1.2023383316286241E-2</v>
      </c>
      <c r="L200" s="162">
        <v>0.27905174470626237</v>
      </c>
      <c r="M200" s="162">
        <v>0.28866434682500752</v>
      </c>
      <c r="N200" s="162">
        <v>0.34862416917158301</v>
      </c>
      <c r="O200" s="162">
        <v>0.40869010956651397</v>
      </c>
      <c r="P200" s="163">
        <v>0.44036962056561813</v>
      </c>
      <c r="Q200" s="137"/>
    </row>
    <row r="201" spans="1:17" x14ac:dyDescent="0.25">
      <c r="A201" s="159" t="s">
        <v>181</v>
      </c>
      <c r="B201" s="164">
        <v>6.3036776745079723E-2</v>
      </c>
      <c r="C201" s="162">
        <v>1.9052379230717776E-2</v>
      </c>
      <c r="D201" s="162">
        <v>2.8821301957511647E-2</v>
      </c>
      <c r="E201" s="162">
        <v>2.4012925686602588E-2</v>
      </c>
      <c r="F201" s="162">
        <v>1.4601533343128538E-2</v>
      </c>
      <c r="G201" s="162">
        <v>1.8683531462219381E-3</v>
      </c>
      <c r="H201" s="161">
        <v>0</v>
      </c>
      <c r="I201" s="161">
        <v>0</v>
      </c>
      <c r="J201" s="162">
        <v>3.2770467572551393E-3</v>
      </c>
      <c r="K201" s="161">
        <v>0</v>
      </c>
      <c r="L201" s="162">
        <v>7.0234499568501224E-2</v>
      </c>
      <c r="M201" s="162">
        <v>1.80853811247647E-2</v>
      </c>
      <c r="N201" s="162">
        <v>3.1645809816526829E-2</v>
      </c>
      <c r="O201" s="162">
        <v>3.0170690139120989E-2</v>
      </c>
      <c r="P201" s="163">
        <v>3.3330077578210368E-2</v>
      </c>
      <c r="Q201" s="137"/>
    </row>
    <row r="202" spans="1:17" x14ac:dyDescent="0.25">
      <c r="A202" s="159" t="s">
        <v>182</v>
      </c>
      <c r="B202" s="164">
        <v>7.4734410783277028E-2</v>
      </c>
      <c r="C202" s="162">
        <v>6.6782402133403109E-3</v>
      </c>
      <c r="D202" s="162">
        <v>3.2102209009337696E-3</v>
      </c>
      <c r="E202" s="162">
        <v>1.9508238827798444E-3</v>
      </c>
      <c r="F202" s="162">
        <v>6.4759691783811326E-3</v>
      </c>
      <c r="G202" s="162">
        <v>5.9247320408774163E-3</v>
      </c>
      <c r="H202" s="161">
        <v>0</v>
      </c>
      <c r="I202" s="161">
        <v>0</v>
      </c>
      <c r="J202" s="162">
        <v>3.9951500060109854E-3</v>
      </c>
      <c r="K202" s="162">
        <v>3.8341558795349129E-3</v>
      </c>
      <c r="L202" s="162">
        <v>9.1679639791603443E-2</v>
      </c>
      <c r="M202" s="162">
        <v>8.2317612213054208E-3</v>
      </c>
      <c r="N202" s="162">
        <v>1.9072044825578617E-3</v>
      </c>
      <c r="O202" s="162">
        <v>2.8815961359410767E-3</v>
      </c>
      <c r="P202" s="163">
        <v>7.474337379831681E-3</v>
      </c>
      <c r="Q202" s="137"/>
    </row>
    <row r="203" spans="1:17" x14ac:dyDescent="0.25">
      <c r="A203" s="159" t="s">
        <v>183</v>
      </c>
      <c r="B203" s="164">
        <v>1.0334089112240241E-2</v>
      </c>
      <c r="C203" s="162">
        <v>1.7383392371674036E-2</v>
      </c>
      <c r="D203" s="162">
        <v>1.8783440875744104E-2</v>
      </c>
      <c r="E203" s="162">
        <v>2.3040585825258728E-2</v>
      </c>
      <c r="F203" s="162">
        <v>8.0562009295752808E-3</v>
      </c>
      <c r="G203" s="162">
        <v>1.6048305954209415E-2</v>
      </c>
      <c r="H203" s="162">
        <v>5.0359306664313104E-3</v>
      </c>
      <c r="I203" s="162">
        <v>5.2317266593856979E-3</v>
      </c>
      <c r="J203" s="162">
        <v>2.3860369315045283E-3</v>
      </c>
      <c r="K203" s="162">
        <v>1.3221751541508007E-2</v>
      </c>
      <c r="L203" s="162">
        <v>6.9002339647118993E-3</v>
      </c>
      <c r="M203" s="162">
        <v>1.6554376609478304E-2</v>
      </c>
      <c r="N203" s="162">
        <v>2.3034327061829795E-2</v>
      </c>
      <c r="O203" s="162">
        <v>1.9533918759089081E-2</v>
      </c>
      <c r="P203" s="163">
        <v>1.9388119117345094E-2</v>
      </c>
      <c r="Q203" s="137"/>
    </row>
    <row r="204" spans="1:17" x14ac:dyDescent="0.25">
      <c r="A204" s="159" t="s">
        <v>202</v>
      </c>
      <c r="B204" s="164">
        <v>3.0673317746060694E-3</v>
      </c>
      <c r="C204" s="162">
        <v>6.6941037526469524E-4</v>
      </c>
      <c r="D204" s="162">
        <v>1.4848142616599568E-3</v>
      </c>
      <c r="E204" s="162">
        <v>4.0733569914733316E-3</v>
      </c>
      <c r="F204" s="161">
        <v>0</v>
      </c>
      <c r="G204" s="161">
        <v>0</v>
      </c>
      <c r="H204" s="161">
        <v>0</v>
      </c>
      <c r="I204" s="161">
        <v>0</v>
      </c>
      <c r="J204" s="161">
        <v>0</v>
      </c>
      <c r="K204" s="161">
        <v>0</v>
      </c>
      <c r="L204" s="162">
        <v>3.3712770518959673E-3</v>
      </c>
      <c r="M204" s="162">
        <v>9.6035167291282878E-4</v>
      </c>
      <c r="N204" s="162">
        <v>2.8216931594846859E-4</v>
      </c>
      <c r="O204" s="162">
        <v>2.6789260128513813E-3</v>
      </c>
      <c r="P204" s="163">
        <v>4.2257252780098821E-3</v>
      </c>
      <c r="Q204" s="137"/>
    </row>
    <row r="205" spans="1:17" x14ac:dyDescent="0.25">
      <c r="A205" s="159" t="s">
        <v>184</v>
      </c>
      <c r="B205" s="164">
        <v>0.30963725169910639</v>
      </c>
      <c r="C205" s="162">
        <v>0.20342255695295397</v>
      </c>
      <c r="D205" s="162">
        <v>0.1727232859696263</v>
      </c>
      <c r="E205" s="162">
        <v>0.14570711471500861</v>
      </c>
      <c r="F205" s="162">
        <v>5.8361734883035726E-2</v>
      </c>
      <c r="G205" s="162">
        <v>7.3408884027440807E-2</v>
      </c>
      <c r="H205" s="162">
        <v>3.9622105999281378E-2</v>
      </c>
      <c r="I205" s="162">
        <v>1.6508887360821838E-2</v>
      </c>
      <c r="J205" s="162">
        <v>1.4928513622936916E-2</v>
      </c>
      <c r="K205" s="162">
        <v>1.1445308789224215E-2</v>
      </c>
      <c r="L205" s="162">
        <v>0.33080308255139529</v>
      </c>
      <c r="M205" s="162">
        <v>0.22096372826875443</v>
      </c>
      <c r="N205" s="162">
        <v>0.18066266976424578</v>
      </c>
      <c r="O205" s="162">
        <v>0.15667184234343626</v>
      </c>
      <c r="P205" s="163">
        <v>0.17419917154879688</v>
      </c>
      <c r="Q205" s="137"/>
    </row>
    <row r="206" spans="1:17" x14ac:dyDescent="0.25">
      <c r="A206" s="159" t="s">
        <v>203</v>
      </c>
      <c r="B206" s="164">
        <v>3.0479825095110984E-2</v>
      </c>
      <c r="C206" s="162">
        <v>6.0916218149621362E-3</v>
      </c>
      <c r="D206" s="162">
        <v>6.8223801261667154E-3</v>
      </c>
      <c r="E206" s="162">
        <v>9.2750569841808673E-4</v>
      </c>
      <c r="F206" s="162">
        <v>1.8103788257692185E-3</v>
      </c>
      <c r="G206" s="161">
        <v>0</v>
      </c>
      <c r="H206" s="161">
        <v>0</v>
      </c>
      <c r="I206" s="161">
        <v>0</v>
      </c>
      <c r="J206" s="161">
        <v>0</v>
      </c>
      <c r="K206" s="161">
        <v>0</v>
      </c>
      <c r="L206" s="162">
        <v>3.7095702455023791E-2</v>
      </c>
      <c r="M206" s="162">
        <v>4.6117332796853849E-3</v>
      </c>
      <c r="N206" s="162">
        <v>9.632928807666908E-3</v>
      </c>
      <c r="O206" s="162">
        <v>3.2408271212777439E-3</v>
      </c>
      <c r="P206" s="163">
        <v>2.3595672347915329E-3</v>
      </c>
      <c r="Q206" s="137"/>
    </row>
    <row r="207" spans="1:17" x14ac:dyDescent="0.25">
      <c r="A207" s="159" t="s">
        <v>185</v>
      </c>
      <c r="B207" s="164">
        <v>1.0371825710751379E-2</v>
      </c>
      <c r="C207" s="161">
        <v>0</v>
      </c>
      <c r="D207" s="161">
        <v>0</v>
      </c>
      <c r="E207" s="161">
        <v>0</v>
      </c>
      <c r="F207" s="162">
        <v>1.2672808703485731E-3</v>
      </c>
      <c r="G207" s="161">
        <v>0</v>
      </c>
      <c r="H207" s="162">
        <v>6.9746462863363124E-3</v>
      </c>
      <c r="I207" s="161">
        <v>0</v>
      </c>
      <c r="J207" s="161">
        <v>0</v>
      </c>
      <c r="K207" s="161">
        <v>0</v>
      </c>
      <c r="L207" s="162">
        <v>1.2830638264653832E-2</v>
      </c>
      <c r="M207" s="161">
        <v>0</v>
      </c>
      <c r="N207" s="161">
        <v>0</v>
      </c>
      <c r="O207" s="161">
        <v>0</v>
      </c>
      <c r="P207" s="165">
        <v>0</v>
      </c>
      <c r="Q207" s="137"/>
    </row>
    <row r="208" spans="1:17" x14ac:dyDescent="0.25">
      <c r="A208" s="159" t="s">
        <v>186</v>
      </c>
      <c r="B208" s="164">
        <v>8.6332055596588297E-2</v>
      </c>
      <c r="C208" s="162">
        <v>2.6961959551872475E-2</v>
      </c>
      <c r="D208" s="162">
        <v>2.6402103440173907E-2</v>
      </c>
      <c r="E208" s="162">
        <v>1.3262768784623799E-2</v>
      </c>
      <c r="F208" s="162">
        <v>1.0628503750923758E-2</v>
      </c>
      <c r="G208" s="162">
        <v>1.6048305954209415E-2</v>
      </c>
      <c r="H208" s="162">
        <v>5.0359306664313104E-3</v>
      </c>
      <c r="I208" s="162">
        <v>3.7458129422430924E-3</v>
      </c>
      <c r="J208" s="162">
        <v>2.3860369315045283E-3</v>
      </c>
      <c r="K208" s="162">
        <v>7.6111529096893017E-3</v>
      </c>
      <c r="L208" s="162">
        <v>9.3943432223281526E-2</v>
      </c>
      <c r="M208" s="162">
        <v>3.9576829153256152E-2</v>
      </c>
      <c r="N208" s="162">
        <v>2.6644190158479537E-2</v>
      </c>
      <c r="O208" s="162">
        <v>1.7294188901841839E-2</v>
      </c>
      <c r="P208" s="163">
        <v>1.6452938411315572E-2</v>
      </c>
      <c r="Q208" s="137"/>
    </row>
    <row r="209" spans="1:17" x14ac:dyDescent="0.25">
      <c r="A209" s="159" t="s">
        <v>187</v>
      </c>
      <c r="B209" s="164">
        <v>2.4995981143409778E-2</v>
      </c>
      <c r="C209" s="162">
        <v>3.0381373334544895E-3</v>
      </c>
      <c r="D209" s="161">
        <v>0</v>
      </c>
      <c r="E209" s="161">
        <v>0</v>
      </c>
      <c r="F209" s="162">
        <v>9.99743105060379E-4</v>
      </c>
      <c r="G209" s="161">
        <v>0</v>
      </c>
      <c r="H209" s="161">
        <v>0</v>
      </c>
      <c r="I209" s="161">
        <v>0</v>
      </c>
      <c r="J209" s="161">
        <v>0</v>
      </c>
      <c r="K209" s="162">
        <v>3.8341558795349129E-3</v>
      </c>
      <c r="L209" s="162">
        <v>2.8203072227466729E-2</v>
      </c>
      <c r="M209" s="162">
        <v>5.7195183847534364E-3</v>
      </c>
      <c r="N209" s="162">
        <v>7.2853992419994297E-4</v>
      </c>
      <c r="O209" s="161">
        <v>0</v>
      </c>
      <c r="P209" s="163">
        <v>3.1757095794033414E-4</v>
      </c>
      <c r="Q209" s="137"/>
    </row>
    <row r="210" spans="1:17" x14ac:dyDescent="0.25">
      <c r="A210" s="159" t="s">
        <v>204</v>
      </c>
      <c r="B210" s="164">
        <v>1.1939569126799643E-2</v>
      </c>
      <c r="C210" s="162">
        <v>1.2002895017432036E-3</v>
      </c>
      <c r="D210" s="161">
        <v>0</v>
      </c>
      <c r="E210" s="162">
        <v>3.781489841054604E-4</v>
      </c>
      <c r="F210" s="162">
        <v>4.5190875902327635E-3</v>
      </c>
      <c r="G210" s="161">
        <v>0</v>
      </c>
      <c r="H210" s="161">
        <v>0</v>
      </c>
      <c r="I210" s="161">
        <v>0</v>
      </c>
      <c r="J210" s="161">
        <v>0</v>
      </c>
      <c r="K210" s="161">
        <v>0</v>
      </c>
      <c r="L210" s="162">
        <v>1.4490988887900454E-2</v>
      </c>
      <c r="M210" s="162">
        <v>9.0281957996098659E-4</v>
      </c>
      <c r="N210" s="162">
        <v>8.3865386844552737E-4</v>
      </c>
      <c r="O210" s="161">
        <v>0</v>
      </c>
      <c r="P210" s="163">
        <v>6.3642623079685672E-3</v>
      </c>
      <c r="Q210" s="137"/>
    </row>
    <row r="211" spans="1:17" x14ac:dyDescent="0.25">
      <c r="A211" s="159" t="s">
        <v>188</v>
      </c>
      <c r="B211" s="164">
        <v>0.35948582845404831</v>
      </c>
      <c r="C211" s="162">
        <v>0.43209832963613209</v>
      </c>
      <c r="D211" s="162">
        <v>0.39767797845439534</v>
      </c>
      <c r="E211" s="162">
        <v>0.35453905880489839</v>
      </c>
      <c r="F211" s="162">
        <v>0.14453458770179686</v>
      </c>
      <c r="G211" s="162">
        <v>0.21158128696525619</v>
      </c>
      <c r="H211" s="162">
        <v>0.13838211616901874</v>
      </c>
      <c r="I211" s="162">
        <v>0.10214710561636431</v>
      </c>
      <c r="J211" s="162">
        <v>0.11199580112748381</v>
      </c>
      <c r="K211" s="162">
        <v>3.7200649194154264E-2</v>
      </c>
      <c r="L211" s="162">
        <v>0.3546827095159249</v>
      </c>
      <c r="M211" s="162">
        <v>0.43329666031137393</v>
      </c>
      <c r="N211" s="162">
        <v>0.4213487174012015</v>
      </c>
      <c r="O211" s="162">
        <v>0.36647421385701817</v>
      </c>
      <c r="P211" s="163">
        <v>0.36702582642565451</v>
      </c>
      <c r="Q211" s="137"/>
    </row>
    <row r="212" spans="1:17" x14ac:dyDescent="0.25">
      <c r="A212" s="159" t="s">
        <v>189</v>
      </c>
      <c r="B212" s="164">
        <v>0.13901926940101414</v>
      </c>
      <c r="C212" s="162">
        <v>0.12412812074741147</v>
      </c>
      <c r="D212" s="162">
        <v>0.1377583314350968</v>
      </c>
      <c r="E212" s="162">
        <v>0.14335759727791186</v>
      </c>
      <c r="F212" s="162">
        <v>4.4814685011703728E-2</v>
      </c>
      <c r="G212" s="162">
        <v>4.0138518079407735E-2</v>
      </c>
      <c r="H212" s="162">
        <v>3.2993699282191188E-2</v>
      </c>
      <c r="I212" s="162">
        <v>1.6594360373860501E-2</v>
      </c>
      <c r="J212" s="162">
        <v>2.5380232041137474E-2</v>
      </c>
      <c r="K212" s="161">
        <v>0</v>
      </c>
      <c r="L212" s="162">
        <v>0.13724039905333688</v>
      </c>
      <c r="M212" s="162">
        <v>0.14295254106792246</v>
      </c>
      <c r="N212" s="162">
        <v>0.12061727681984898</v>
      </c>
      <c r="O212" s="162">
        <v>0.14713177942963043</v>
      </c>
      <c r="P212" s="163">
        <v>0.1525417710783665</v>
      </c>
      <c r="Q212" s="137"/>
    </row>
    <row r="213" spans="1:17" x14ac:dyDescent="0.25">
      <c r="A213" s="159" t="s">
        <v>190</v>
      </c>
      <c r="B213" s="164">
        <v>0.1569704583687267</v>
      </c>
      <c r="C213" s="162">
        <v>3.722899710850127E-2</v>
      </c>
      <c r="D213" s="162">
        <v>4.9882633658565968E-2</v>
      </c>
      <c r="E213" s="162">
        <v>4.2556933470048262E-2</v>
      </c>
      <c r="F213" s="162">
        <v>2.8214128704047641E-2</v>
      </c>
      <c r="G213" s="162">
        <v>1.3614814745321087E-2</v>
      </c>
      <c r="H213" s="162">
        <v>2.1877055967509836E-2</v>
      </c>
      <c r="I213" s="162">
        <v>5.8221589849624927E-3</v>
      </c>
      <c r="J213" s="162">
        <v>2.7679369858350754E-2</v>
      </c>
      <c r="K213" s="162">
        <v>1.8925520133402086E-2</v>
      </c>
      <c r="L213" s="162">
        <v>0.18401298018006798</v>
      </c>
      <c r="M213" s="162">
        <v>4.4397280357317333E-2</v>
      </c>
      <c r="N213" s="162">
        <v>3.8523395632140099E-2</v>
      </c>
      <c r="O213" s="162">
        <v>5.2026116277091632E-2</v>
      </c>
      <c r="P213" s="163">
        <v>4.9750307144654643E-2</v>
      </c>
      <c r="Q213" s="137"/>
    </row>
    <row r="214" spans="1:17" x14ac:dyDescent="0.25">
      <c r="A214" s="159" t="s">
        <v>191</v>
      </c>
      <c r="B214" s="164">
        <v>0.26008625081122611</v>
      </c>
      <c r="C214" s="162">
        <v>0.34237415338338217</v>
      </c>
      <c r="D214" s="162">
        <v>0.37114543611910661</v>
      </c>
      <c r="E214" s="162">
        <v>0.35986163154895306</v>
      </c>
      <c r="F214" s="162">
        <v>0.16872781666925177</v>
      </c>
      <c r="G214" s="162">
        <v>0.12798432584929792</v>
      </c>
      <c r="H214" s="162">
        <v>0.19613289111460019</v>
      </c>
      <c r="I214" s="162">
        <v>0.10103295312698876</v>
      </c>
      <c r="J214" s="162">
        <v>0.15275831793937575</v>
      </c>
      <c r="K214" s="162">
        <v>7.7984875366210821E-2</v>
      </c>
      <c r="L214" s="162">
        <v>0.23991553415231073</v>
      </c>
      <c r="M214" s="162">
        <v>0.35097666346779555</v>
      </c>
      <c r="N214" s="162">
        <v>0.35602132910062428</v>
      </c>
      <c r="O214" s="162">
        <v>0.36787748039684248</v>
      </c>
      <c r="P214" s="163">
        <v>0.38683246017920175</v>
      </c>
      <c r="Q214" s="137"/>
    </row>
    <row r="215" spans="1:17" x14ac:dyDescent="0.25">
      <c r="A215" s="159" t="s">
        <v>192</v>
      </c>
      <c r="B215" s="164">
        <v>7.990888858987813E-2</v>
      </c>
      <c r="C215" s="162">
        <v>4.4916118143225679E-2</v>
      </c>
      <c r="D215" s="162">
        <v>5.854013291927395E-2</v>
      </c>
      <c r="E215" s="162">
        <v>6.2761220415513144E-2</v>
      </c>
      <c r="F215" s="162">
        <v>4.1867500425328774E-2</v>
      </c>
      <c r="G215" s="162">
        <v>2.6892183549894581E-2</v>
      </c>
      <c r="H215" s="162">
        <v>2.416566095188788E-2</v>
      </c>
      <c r="I215" s="162">
        <v>1.5858201990783659E-2</v>
      </c>
      <c r="J215" s="162">
        <v>4.2679408704827566E-2</v>
      </c>
      <c r="K215" s="162">
        <v>2.7196171814541314E-2</v>
      </c>
      <c r="L215" s="162">
        <v>8.8497757184813369E-2</v>
      </c>
      <c r="M215" s="162">
        <v>3.9204012277379199E-2</v>
      </c>
      <c r="N215" s="162">
        <v>5.6393733947245082E-2</v>
      </c>
      <c r="O215" s="162">
        <v>6.7506894243894167E-2</v>
      </c>
      <c r="P215" s="163">
        <v>7.1999106056300818E-2</v>
      </c>
      <c r="Q215" s="137"/>
    </row>
    <row r="216" spans="1:17" x14ac:dyDescent="0.25">
      <c r="A216" s="159" t="s">
        <v>193</v>
      </c>
      <c r="B216" s="164">
        <v>9.3204829303301623E-2</v>
      </c>
      <c r="C216" s="162">
        <v>2.0279004686387967E-2</v>
      </c>
      <c r="D216" s="162">
        <v>1.6022947982757389E-2</v>
      </c>
      <c r="E216" s="162">
        <v>1.6579308441508712E-2</v>
      </c>
      <c r="F216" s="162">
        <v>1.3085398229874964E-2</v>
      </c>
      <c r="G216" s="162">
        <v>6.8589086139883857E-3</v>
      </c>
      <c r="H216" s="162">
        <v>3.5361960899513056E-3</v>
      </c>
      <c r="I216" s="161">
        <v>0</v>
      </c>
      <c r="J216" s="162">
        <v>1.976244084544836E-2</v>
      </c>
      <c r="K216" s="162">
        <v>1.6676997718545972E-2</v>
      </c>
      <c r="L216" s="162">
        <v>0.10628863631473659</v>
      </c>
      <c r="M216" s="162">
        <v>2.9549862491087587E-2</v>
      </c>
      <c r="N216" s="162">
        <v>1.307554606713061E-2</v>
      </c>
      <c r="O216" s="162">
        <v>1.4676216416078624E-2</v>
      </c>
      <c r="P216" s="163">
        <v>2.2382295938536342E-2</v>
      </c>
      <c r="Q216" s="137"/>
    </row>
    <row r="217" spans="1:17" x14ac:dyDescent="0.25">
      <c r="A217" s="159" t="s">
        <v>194</v>
      </c>
      <c r="B217" s="164">
        <v>0.38075503688402246</v>
      </c>
      <c r="C217" s="162">
        <v>0.33407531113866562</v>
      </c>
      <c r="D217" s="162">
        <v>0.35338379855146201</v>
      </c>
      <c r="E217" s="162">
        <v>0.35169946166937777</v>
      </c>
      <c r="F217" s="162">
        <v>0.14398309006119922</v>
      </c>
      <c r="G217" s="162">
        <v>0.17201683966270132</v>
      </c>
      <c r="H217" s="162">
        <v>0.1824127548098326</v>
      </c>
      <c r="I217" s="162">
        <v>0.12334196947106688</v>
      </c>
      <c r="J217" s="162">
        <v>9.4819944989754074E-2</v>
      </c>
      <c r="K217" s="162">
        <v>7.9011810646875902E-2</v>
      </c>
      <c r="L217" s="162">
        <v>0.37728555964181587</v>
      </c>
      <c r="M217" s="162">
        <v>0.36944305143202827</v>
      </c>
      <c r="N217" s="162">
        <v>0.32588146370445953</v>
      </c>
      <c r="O217" s="162">
        <v>0.35148626140472367</v>
      </c>
      <c r="P217" s="163">
        <v>0.35433667878177122</v>
      </c>
      <c r="Q217" s="137"/>
    </row>
    <row r="218" spans="1:17" x14ac:dyDescent="0.25">
      <c r="A218" s="159" t="s">
        <v>195</v>
      </c>
      <c r="B218" s="164">
        <v>0.11383089879665664</v>
      </c>
      <c r="C218" s="162">
        <v>8.8730033237739911E-2</v>
      </c>
      <c r="D218" s="162">
        <v>0.11980194159970599</v>
      </c>
      <c r="E218" s="162">
        <v>0.12229809484919636</v>
      </c>
      <c r="F218" s="162">
        <v>7.8806196716566052E-2</v>
      </c>
      <c r="G218" s="162">
        <v>2.0658409527361286E-2</v>
      </c>
      <c r="H218" s="162">
        <v>7.7844423840486093E-2</v>
      </c>
      <c r="I218" s="162">
        <v>2.8944594257254229E-2</v>
      </c>
      <c r="J218" s="162">
        <v>6.9548210476844868E-2</v>
      </c>
      <c r="K218" s="162">
        <v>7.1222090156047607E-2</v>
      </c>
      <c r="L218" s="162">
        <v>0.11514891663547439</v>
      </c>
      <c r="M218" s="162">
        <v>9.417252111817008E-2</v>
      </c>
      <c r="N218" s="162">
        <v>0.1004365309777487</v>
      </c>
      <c r="O218" s="162">
        <v>0.14004235586311573</v>
      </c>
      <c r="P218" s="163">
        <v>0.13366806715408672</v>
      </c>
      <c r="Q218" s="137"/>
    </row>
    <row r="219" spans="1:17" x14ac:dyDescent="0.25">
      <c r="A219" s="159" t="s">
        <v>196</v>
      </c>
      <c r="B219" s="164">
        <v>1.0719962890313416E-2</v>
      </c>
      <c r="C219" s="162">
        <v>9.1347113405373971E-3</v>
      </c>
      <c r="D219" s="162">
        <v>1.9311678968499429E-2</v>
      </c>
      <c r="E219" s="162">
        <v>1.4530012693548826E-2</v>
      </c>
      <c r="F219" s="162">
        <v>2.3765393179487677E-2</v>
      </c>
      <c r="G219" s="162">
        <v>7.8197279280589598E-3</v>
      </c>
      <c r="H219" s="162">
        <v>3.5361960899513048E-3</v>
      </c>
      <c r="I219" s="162">
        <v>5.1007004669523367E-3</v>
      </c>
      <c r="J219" s="162">
        <v>3.0021346706940982E-2</v>
      </c>
      <c r="K219" s="162">
        <v>3.7751068147481477E-2</v>
      </c>
      <c r="L219" s="162">
        <v>1.1696555147174693E-2</v>
      </c>
      <c r="M219" s="162">
        <v>1.0023919918871542E-2</v>
      </c>
      <c r="N219" s="162">
        <v>1.3592762712035387E-2</v>
      </c>
      <c r="O219" s="162">
        <v>1.9734150070808792E-2</v>
      </c>
      <c r="P219" s="163">
        <v>2.0847836597509762E-2</v>
      </c>
      <c r="Q219" s="137"/>
    </row>
    <row r="220" spans="1:17" x14ac:dyDescent="0.25">
      <c r="A220" s="159" t="s">
        <v>197</v>
      </c>
      <c r="B220" s="164">
        <v>8.0142253381836059E-3</v>
      </c>
      <c r="C220" s="162">
        <v>2.0687581708394367E-2</v>
      </c>
      <c r="D220" s="162">
        <v>2.7111268338214273E-2</v>
      </c>
      <c r="E220" s="162">
        <v>5.6162026127897252E-2</v>
      </c>
      <c r="F220" s="162">
        <v>4.02586603030093E-2</v>
      </c>
      <c r="G220" s="162">
        <v>3.5436094444689217E-2</v>
      </c>
      <c r="H220" s="162">
        <v>2.7958862962789016E-2</v>
      </c>
      <c r="I220" s="162">
        <v>1.9431468267544379E-2</v>
      </c>
      <c r="J220" s="162">
        <v>3.8868688594738028E-2</v>
      </c>
      <c r="K220" s="162">
        <v>4.4347456627146148E-2</v>
      </c>
      <c r="L220" s="162">
        <v>8.571855443435571E-3</v>
      </c>
      <c r="M220" s="162">
        <v>1.094286457022927E-2</v>
      </c>
      <c r="N220" s="162">
        <v>2.4662098086841867E-2</v>
      </c>
      <c r="O220" s="162">
        <v>3.6997184833115662E-2</v>
      </c>
      <c r="P220" s="163">
        <v>6.8486076095213316E-2</v>
      </c>
      <c r="Q220" s="137"/>
    </row>
    <row r="221" spans="1:17" x14ac:dyDescent="0.25">
      <c r="A221" s="159" t="s">
        <v>198</v>
      </c>
      <c r="B221" s="164">
        <v>9.3196428808328484E-4</v>
      </c>
      <c r="C221" s="162">
        <v>4.6860337409239507E-3</v>
      </c>
      <c r="D221" s="162">
        <v>1.7092162545928314E-2</v>
      </c>
      <c r="E221" s="162">
        <v>8.1338035400264665E-3</v>
      </c>
      <c r="F221" s="162">
        <v>9.4259859042878542E-3</v>
      </c>
      <c r="G221" s="161">
        <v>0</v>
      </c>
      <c r="H221" s="161">
        <v>0</v>
      </c>
      <c r="I221" s="162">
        <v>5.9862160400312352E-3</v>
      </c>
      <c r="J221" s="162">
        <v>1.4934011194509629E-2</v>
      </c>
      <c r="K221" s="162">
        <v>1.1155639273711862E-2</v>
      </c>
      <c r="L221" s="162">
        <v>1.1529018120288114E-3</v>
      </c>
      <c r="M221" s="162">
        <v>4.0866010105567252E-3</v>
      </c>
      <c r="N221" s="162">
        <v>9.8407171288803601E-3</v>
      </c>
      <c r="O221" s="162">
        <v>1.6799737942757645E-2</v>
      </c>
      <c r="P221" s="163">
        <v>1.0353947090649386E-2</v>
      </c>
      <c r="Q221" s="137"/>
    </row>
    <row r="222" spans="1:17" x14ac:dyDescent="0.25">
      <c r="A222" s="159" t="s">
        <v>199</v>
      </c>
      <c r="B222" s="160">
        <v>0</v>
      </c>
      <c r="C222" s="162">
        <v>8.0299149749511172E-3</v>
      </c>
      <c r="D222" s="162">
        <v>4.8758399272265246E-3</v>
      </c>
      <c r="E222" s="162">
        <v>4.7984371311852935E-3</v>
      </c>
      <c r="F222" s="162">
        <v>4.5156019627180544E-4</v>
      </c>
      <c r="G222" s="161">
        <v>0</v>
      </c>
      <c r="H222" s="161">
        <v>0</v>
      </c>
      <c r="I222" s="161">
        <v>0</v>
      </c>
      <c r="J222" s="161">
        <v>0</v>
      </c>
      <c r="K222" s="162">
        <v>2.2898858655998129E-3</v>
      </c>
      <c r="L222" s="161">
        <v>0</v>
      </c>
      <c r="M222" s="162">
        <v>3.9652448322956193E-3</v>
      </c>
      <c r="N222" s="162">
        <v>9.8568024328557387E-3</v>
      </c>
      <c r="O222" s="162">
        <v>5.26037304460887E-3</v>
      </c>
      <c r="P222" s="163">
        <v>2.4226692912919594E-3</v>
      </c>
      <c r="Q222" s="137"/>
    </row>
    <row r="223" spans="1:17" x14ac:dyDescent="0.25">
      <c r="A223" s="159" t="s">
        <v>200</v>
      </c>
      <c r="B223" s="164">
        <v>5.1249707228843153E-3</v>
      </c>
      <c r="C223" s="162">
        <v>5.3639790308260063E-3</v>
      </c>
      <c r="D223" s="162">
        <v>1.3053497905433201E-2</v>
      </c>
      <c r="E223" s="162">
        <v>1.2097359777787947E-2</v>
      </c>
      <c r="F223" s="162">
        <v>1.2304763841518521E-2</v>
      </c>
      <c r="G223" s="162">
        <v>1.6048305954209415E-2</v>
      </c>
      <c r="H223" s="162">
        <v>1.5339178368982824E-2</v>
      </c>
      <c r="I223" s="162">
        <v>7.0975971042883416E-3</v>
      </c>
      <c r="J223" s="162">
        <v>1.2139529684114995E-2</v>
      </c>
      <c r="K223" s="162">
        <v>1.7965886986059335E-2</v>
      </c>
      <c r="L223" s="162">
        <v>6.0608774033920291E-3</v>
      </c>
      <c r="M223" s="162">
        <v>7.4141262274738458E-4</v>
      </c>
      <c r="N223" s="162">
        <v>1.1886790697093641E-2</v>
      </c>
      <c r="O223" s="162">
        <v>1.222469538433912E-2</v>
      </c>
      <c r="P223" s="163">
        <v>1.2236894525524039E-2</v>
      </c>
      <c r="Q223" s="137"/>
    </row>
    <row r="224" spans="1:17" x14ac:dyDescent="0.25">
      <c r="A224" s="159" t="s">
        <v>201</v>
      </c>
      <c r="B224" s="164">
        <v>2.0830185686930667E-4</v>
      </c>
      <c r="C224" s="161">
        <v>0</v>
      </c>
      <c r="D224" s="162">
        <v>1.7977100851963439E-4</v>
      </c>
      <c r="E224" s="162">
        <v>1.5901993254775537E-4</v>
      </c>
      <c r="F224" s="162">
        <v>1.4334495367169438E-4</v>
      </c>
      <c r="G224" s="161">
        <v>0</v>
      </c>
      <c r="H224" s="161">
        <v>0</v>
      </c>
      <c r="I224" s="161">
        <v>0</v>
      </c>
      <c r="J224" s="161">
        <v>0</v>
      </c>
      <c r="K224" s="162">
        <v>7.2690991373450492E-4</v>
      </c>
      <c r="L224" s="161">
        <v>0</v>
      </c>
      <c r="M224" s="162">
        <v>2.5608268019643762E-4</v>
      </c>
      <c r="N224" s="162">
        <v>2.1818657466933286E-4</v>
      </c>
      <c r="O224" s="161">
        <v>0</v>
      </c>
      <c r="P224" s="163">
        <v>1.9944704611372666E-4</v>
      </c>
      <c r="Q224" s="137"/>
    </row>
    <row r="225" spans="1:17" ht="15.75" thickBot="1" x14ac:dyDescent="0.3">
      <c r="A225" s="166" t="s">
        <v>49</v>
      </c>
      <c r="B225" s="129">
        <v>2.9338158830480818</v>
      </c>
      <c r="C225" s="131">
        <v>3.4152003143733149</v>
      </c>
      <c r="D225" s="131">
        <v>3.7327842328991143</v>
      </c>
      <c r="E225" s="131">
        <v>4.0056444379311857</v>
      </c>
      <c r="F225" s="131">
        <v>1.654283590344751</v>
      </c>
      <c r="G225" s="130">
        <v>0.88461704487071102</v>
      </c>
      <c r="H225" s="130">
        <v>0.82338358385528199</v>
      </c>
      <c r="I225" s="130">
        <v>0.79491617935499104</v>
      </c>
      <c r="J225" s="130">
        <v>0.6223411357709917</v>
      </c>
      <c r="K225" s="130">
        <v>0.66055813911110484</v>
      </c>
      <c r="L225" s="131">
        <v>2.7538329612513635</v>
      </c>
      <c r="M225" s="131">
        <v>3.6739730452164574</v>
      </c>
      <c r="N225" s="131">
        <v>3.3782497062560934</v>
      </c>
      <c r="O225" s="131">
        <v>4.3615200168599459</v>
      </c>
      <c r="P225" s="132">
        <v>4.4342752540200125</v>
      </c>
      <c r="Q225" s="137"/>
    </row>
  </sheetData>
  <mergeCells count="33">
    <mergeCell ref="C47:E47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2022-12-21T00:07:54Z</cp:lastPrinted>
  <dcterms:created xsi:type="dcterms:W3CDTF">2013-08-06T13:22:30Z</dcterms:created>
  <dcterms:modified xsi:type="dcterms:W3CDTF">2022-12-21T00:08:41Z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